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H:\NECP\1. Endelig version af NECP\Samlet\Samlede versioner\Til hjemmesidekolleger\Bilag\"/>
    </mc:Choice>
  </mc:AlternateContent>
  <xr:revisionPtr revIDLastSave="0" documentId="13_ncr:1_{DAD1B3FB-A64C-4D0F-B1D6-152EB5780F57}" xr6:coauthVersionLast="36" xr6:coauthVersionMax="36" xr10:uidLastSave="{00000000-0000-0000-0000-000000000000}"/>
  <bookViews>
    <workbookView xWindow="0" yWindow="-120" windowWidth="14370" windowHeight="10920" firstSheet="1" activeTab="1" xr2:uid="{00000000-000D-0000-FFFF-FFFF00000000}"/>
  </bookViews>
  <sheets>
    <sheet name="Guidance Annex I Part 2 templ" sheetId="4" r:id="rId1"/>
    <sheet name="GOV Annex 1 Part 2-WEM" sheetId="6" r:id="rId2"/>
    <sheet name="GOV Annex 1 Part 2-WAM" sheetId="3" r:id="rId3"/>
  </sheets>
  <definedNames>
    <definedName name="_xlnm.Print_Area" localSheetId="2">'GOV Annex 1 Part 2-WAM'!$A$1:$M$239</definedName>
    <definedName name="_xlnm.Print_Area" localSheetId="1">'GOV Annex 1 Part 2-WEM'!$A$1:$U$239</definedName>
    <definedName name="_xlnm.Print_Titles" localSheetId="2">'GOV Annex 1 Part 2-WAM'!$6:$7</definedName>
    <definedName name="_xlnm.Print_Titles" localSheetId="1">'GOV Annex 1 Part 2-WEM'!$6:$6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2" i="6" l="1"/>
  <c r="F132" i="6"/>
  <c r="G132" i="6"/>
  <c r="H132" i="6"/>
  <c r="I132" i="6"/>
  <c r="J132" i="6"/>
  <c r="K132" i="6"/>
  <c r="L132" i="6"/>
  <c r="M132" i="6"/>
  <c r="N132" i="6"/>
  <c r="O132" i="6"/>
  <c r="P132" i="6"/>
  <c r="Q132" i="6"/>
  <c r="R132" i="6"/>
  <c r="S132" i="6"/>
  <c r="D132" i="6"/>
  <c r="Q240" i="6" l="1"/>
  <c r="P240" i="6"/>
  <c r="O240" i="6"/>
  <c r="N240" i="6"/>
  <c r="M240" i="6"/>
  <c r="J218" i="6" l="1"/>
  <c r="K218" i="6"/>
  <c r="L218" i="6"/>
  <c r="M218" i="6"/>
  <c r="N218" i="6"/>
  <c r="O218" i="6"/>
  <c r="P218" i="6"/>
  <c r="Q218" i="6"/>
  <c r="R218" i="6"/>
  <c r="S218" i="6"/>
  <c r="G216" i="6"/>
  <c r="H216" i="6"/>
  <c r="I216" i="6"/>
  <c r="J216" i="6"/>
  <c r="K216" i="6"/>
  <c r="L216" i="6"/>
  <c r="M216" i="6"/>
  <c r="N216" i="6"/>
  <c r="O216" i="6"/>
  <c r="P216" i="6"/>
  <c r="Q216" i="6"/>
  <c r="R216" i="6"/>
  <c r="S216" i="6"/>
  <c r="E130" i="6" l="1"/>
  <c r="F130" i="6"/>
  <c r="G130" i="6"/>
  <c r="H130" i="6"/>
  <c r="I130" i="6"/>
  <c r="J130" i="6"/>
  <c r="K130" i="6"/>
  <c r="L130" i="6"/>
  <c r="M130" i="6"/>
  <c r="N130" i="6"/>
  <c r="O130" i="6"/>
  <c r="P130" i="6"/>
  <c r="Q130" i="6"/>
  <c r="R130" i="6"/>
  <c r="S130" i="6"/>
  <c r="D130" i="6"/>
  <c r="M70" i="6"/>
  <c r="N70" i="6"/>
  <c r="O70" i="6"/>
  <c r="P70" i="6"/>
  <c r="Q70" i="6"/>
  <c r="J70" i="6"/>
  <c r="K70" i="6"/>
  <c r="H50" i="6"/>
  <c r="I50" i="6"/>
  <c r="J50" i="6"/>
  <c r="K50" i="6"/>
  <c r="L50" i="6"/>
  <c r="M50" i="6"/>
  <c r="N50" i="6"/>
  <c r="O50" i="6"/>
  <c r="P50" i="6"/>
  <c r="Q50" i="6"/>
  <c r="H42" i="6"/>
  <c r="I42" i="6"/>
  <c r="J42" i="6"/>
  <c r="K42" i="6"/>
  <c r="L42" i="6"/>
  <c r="M42" i="6"/>
  <c r="N42" i="6"/>
  <c r="O42" i="6"/>
  <c r="P42" i="6"/>
  <c r="Q42" i="6"/>
  <c r="R42" i="6"/>
  <c r="S42" i="6"/>
  <c r="M55" i="6" l="1"/>
  <c r="L55" i="6"/>
  <c r="K55" i="6"/>
  <c r="J55" i="6"/>
  <c r="I55" i="6"/>
  <c r="H55" i="6"/>
  <c r="Q55" i="6"/>
  <c r="P55" i="6"/>
  <c r="O55" i="6"/>
  <c r="N55" i="6"/>
  <c r="R240" i="6"/>
  <c r="L240" i="6"/>
  <c r="R70" i="6" l="1"/>
  <c r="S70" i="6"/>
  <c r="L70" i="6"/>
  <c r="E50" i="6" l="1"/>
  <c r="F50" i="6"/>
  <c r="G50" i="6"/>
  <c r="R50" i="6"/>
  <c r="S50" i="6"/>
  <c r="D50" i="6"/>
  <c r="E42" i="6"/>
  <c r="F42" i="6"/>
  <c r="G42" i="6"/>
  <c r="D42" i="6"/>
  <c r="D55" i="6" l="1"/>
  <c r="S55" i="6"/>
  <c r="R55" i="6"/>
  <c r="G55" i="6"/>
  <c r="F55" i="6"/>
  <c r="E55" i="6"/>
</calcChain>
</file>

<file path=xl/sharedStrings.xml><?xml version="1.0" encoding="utf-8"?>
<sst xmlns="http://schemas.openxmlformats.org/spreadsheetml/2006/main" count="2341" uniqueCount="275">
  <si>
    <r>
      <rPr>
        <b/>
        <sz val="14"/>
        <color rgb="FF000000"/>
        <rFont val="Calibri"/>
      </rPr>
      <t xml:space="preserve">Guidance for the template on reporting of used parameters and variables included in Annex 1, part 2, of the Energy Union Governance
</t>
    </r>
    <r>
      <rPr>
        <sz val="14"/>
        <color rgb="FF000000"/>
        <rFont val="Calibri"/>
      </rPr>
      <t xml:space="preserve">
The aim of this excel file is to facilitate reporting of the quantitative parameters and variables under Annex I Part 2 in the indicated format
-  All parameters and variables highlighted in  green are already currently requested under existing legislation (MMR, RES Directive, or Energy Efficiency Directive), see e.g. http://cdr.eionet.europa.eu/help/mmr/MMR_projections_templates_2018.zip 
-  All energy related parameters and variables highlighted in red might require to rely on complementary tools than standard energy system models covering also new requirements in the revised legislation
-  All variables highligted in orange correspond to indicators to be computed on the basis of parameters and variables already available elsewhere in the excel file
-  The request for historical data relates to data if and when used in modelling
-  All monetary Euro values shall be expressed in constant 2023 prices using ESTAT HICP deflator.
-  Elements in </t>
    </r>
    <r>
      <rPr>
        <sz val="14"/>
        <color rgb="FFFF0000"/>
        <rFont val="Calibri"/>
      </rPr>
      <t>red</t>
    </r>
    <r>
      <rPr>
        <sz val="14"/>
        <color rgb="FF000000"/>
        <rFont val="Calibri"/>
      </rPr>
      <t xml:space="preserve"> font are meant to provide further precision to what is currently indicated in the template in the provisionally agreed Governance Regulation. They aim to provide additional guidance or specifications and should facilitate the better understanding of modelling results by the Commission. While they remain optional, their use is much encouraged.
-  Please report the used values for the years 2005 to 2040 in five yearly steps, and if possible yearly for 2021 to 2030 (the latter indicated in the red font as not required in the template in the Governance regulation).
- Column T can be used for comments that MS wish to provide (e.g. explanation of different methodology, caveats or sources of projections)</t>
    </r>
  </si>
  <si>
    <t>Reporting of used parameters and variables included in Annex 1, part 2, of the Energy Union Governance as agreed in trilogue</t>
  </si>
  <si>
    <t>WEM</t>
  </si>
  <si>
    <r>
      <rPr>
        <b/>
        <sz val="12"/>
        <color rgb="FF000000"/>
        <rFont val="Times New Roman"/>
      </rPr>
      <t xml:space="preserve">All parameters and variables highlighted in  green are already currently requested under existing  legislation (e.g MMR, RED Directive, or Energy Efficiency Directive), </t>
    </r>
    <r>
      <rPr>
        <sz val="12"/>
        <color rgb="FF000000"/>
        <rFont val="Times New Roman"/>
      </rPr>
      <t>see e.g. http://cdr.eionet.europa.eu/help/mmr/MMR_projections_templates_2018.zip</t>
    </r>
    <r>
      <rPr>
        <b/>
        <sz val="12"/>
        <color rgb="FF000000"/>
        <rFont val="Times New Roman"/>
      </rPr>
      <t xml:space="preserve">  </t>
    </r>
  </si>
  <si>
    <t>All energy related parameters and variables highlighted in red might require to rely on complementary tools than standard energy system models, covering new requirements from the revised legislation</t>
  </si>
  <si>
    <t>All variables highligted in orange correspond to indicators to be computed on the basis of parameters and variables already available elsewhere in the excel file</t>
  </si>
  <si>
    <t>Unit</t>
  </si>
  <si>
    <t>Comments MS</t>
  </si>
  <si>
    <t>Comments Commission</t>
  </si>
  <si>
    <t>1. General parameters and variables</t>
  </si>
  <si>
    <t>Population</t>
  </si>
  <si>
    <t>million</t>
  </si>
  <si>
    <t xml:space="preserve">GDP </t>
  </si>
  <si>
    <t>EUR million</t>
  </si>
  <si>
    <t>Sectorial gross value added</t>
  </si>
  <si>
    <t>Agriculture</t>
  </si>
  <si>
    <t>Construction</t>
  </si>
  <si>
    <t>Services</t>
  </si>
  <si>
    <t>Energy Sector</t>
  </si>
  <si>
    <t>Industry</t>
  </si>
  <si>
    <t xml:space="preserve">Number of households </t>
  </si>
  <si>
    <t>Households size</t>
  </si>
  <si>
    <t>inhabitants/household</t>
  </si>
  <si>
    <r>
      <t xml:space="preserve">Disposable income of households </t>
    </r>
    <r>
      <rPr>
        <b/>
        <sz val="8"/>
        <color rgb="FFFF0000"/>
        <rFont val="Arial"/>
        <family val="2"/>
      </rPr>
      <t>(yearly)</t>
    </r>
  </si>
  <si>
    <t>EUR</t>
  </si>
  <si>
    <t>Please specify the definition applied</t>
  </si>
  <si>
    <t>Number of passenger-kilometers</t>
  </si>
  <si>
    <t>million pkm</t>
  </si>
  <si>
    <t>Public road transport</t>
  </si>
  <si>
    <t>Private cars</t>
  </si>
  <si>
    <t>Motorcycles</t>
  </si>
  <si>
    <t>Rail</t>
  </si>
  <si>
    <t>Aviation</t>
  </si>
  <si>
    <t>Inland navigation</t>
  </si>
  <si>
    <t>Freight transport tonnes-kilometres</t>
  </si>
  <si>
    <t>million tkm</t>
  </si>
  <si>
    <t>Trucks</t>
  </si>
  <si>
    <t>International Fuel prices</t>
  </si>
  <si>
    <t>EUR/GJ or EUR/toe</t>
  </si>
  <si>
    <t>Please specify if Commission's proposal or other source was applied and in the latter case specify methodology</t>
  </si>
  <si>
    <t>Oil</t>
  </si>
  <si>
    <t>Gas (NCV)</t>
  </si>
  <si>
    <t>Coal</t>
  </si>
  <si>
    <t xml:space="preserve">Carbon price ETS sectors </t>
  </si>
  <si>
    <t>EUR/  ton CO2</t>
  </si>
  <si>
    <t>Exchange rate to EUR and to US dollar</t>
  </si>
  <si>
    <t>EUR/currency and/or USD/currency</t>
  </si>
  <si>
    <t>Heating degree days</t>
  </si>
  <si>
    <t>Cooling degree days</t>
  </si>
  <si>
    <t>Technology cost assumptions (see https://climate.ec.europa.eu/eu-action/climate-strategies-targets/2040-climate-target_en for technology cost assumptions as used in 2040 Climate Target Plan for suggestions on what could be relevant to report</t>
  </si>
  <si>
    <t>2. energy balances and indicators</t>
  </si>
  <si>
    <t>2.1 energy supply</t>
  </si>
  <si>
    <t xml:space="preserve">Production (incl.recovery of products) </t>
  </si>
  <si>
    <t>ktoe</t>
  </si>
  <si>
    <t>Solids</t>
  </si>
  <si>
    <t>Natural gas</t>
  </si>
  <si>
    <t>Nuclear</t>
  </si>
  <si>
    <t>Renewable energy sources</t>
  </si>
  <si>
    <t>Biogases</t>
  </si>
  <si>
    <t>please, indicate what is the projection to produce biogas (primary production), regardless on its end-use</t>
  </si>
  <si>
    <t>- out of which, injected in the natural gas grid</t>
  </si>
  <si>
    <t>bcm</t>
  </si>
  <si>
    <t xml:space="preserve">indicate quantity of biomethane injected in grid as in Energy Balances [TI_BNG_E]
Transformation input - for blending with natural gas - energy use; 1 ktoe = 1.15 million m3 </t>
  </si>
  <si>
    <t>Net Imports (ktoe)</t>
  </si>
  <si>
    <t>Electricity</t>
  </si>
  <si>
    <t>Import Dependency</t>
  </si>
  <si>
    <t>%</t>
  </si>
  <si>
    <t xml:space="preserve">Main import sources for energy carriers </t>
  </si>
  <si>
    <r>
      <rPr>
        <b/>
        <sz val="8"/>
        <color rgb="FFFF0000"/>
        <rFont val="Arial"/>
        <family val="2"/>
      </rPr>
      <t>Main country (please specify here)</t>
    </r>
    <r>
      <rPr>
        <b/>
        <sz val="8"/>
        <rFont val="Arial"/>
        <family val="2"/>
      </rPr>
      <t xml:space="preserve"> of origin of Electricity Purchases</t>
    </r>
  </si>
  <si>
    <t>% of total imports</t>
  </si>
  <si>
    <r>
      <rPr>
        <b/>
        <sz val="8"/>
        <color rgb="FFFF0000"/>
        <rFont val="Arial"/>
        <family val="2"/>
      </rPr>
      <t>1st main country (please specify here)</t>
    </r>
    <r>
      <rPr>
        <b/>
        <sz val="8"/>
        <rFont val="Arial"/>
        <family val="2"/>
      </rPr>
      <t xml:space="preserve"> of origin of Gas Purchases</t>
    </r>
  </si>
  <si>
    <t>2nd main country (please specify here) of origin of Gas Purchases</t>
  </si>
  <si>
    <t>3rd main country (please specify here) of origin of Gas Purchases</t>
  </si>
  <si>
    <t>If more countries to be reported please add rows</t>
  </si>
  <si>
    <t>Gross Inland Consumption</t>
  </si>
  <si>
    <t>Renewable energy forms</t>
  </si>
  <si>
    <t>Other</t>
  </si>
  <si>
    <t>2.2. Electricity and heat</t>
  </si>
  <si>
    <t>Gross electricity generation</t>
  </si>
  <si>
    <t>GWhe</t>
  </si>
  <si>
    <t>By fuel</t>
  </si>
  <si>
    <t>Nuclear energy</t>
  </si>
  <si>
    <t>Oil (including refinery gas)</t>
  </si>
  <si>
    <t>Gas (including derived gases)</t>
  </si>
  <si>
    <t>Biomass-waste</t>
  </si>
  <si>
    <t>Hydro (pumping excluded)</t>
  </si>
  <si>
    <t xml:space="preserve">Wind </t>
  </si>
  <si>
    <t>Solar</t>
  </si>
  <si>
    <t>Geothermal and other renewables</t>
  </si>
  <si>
    <t>Other fuels (hydrogen, methanol)</t>
  </si>
  <si>
    <t xml:space="preserve"> Share of power generation from combined heat and power generation in total electricity generation (CHP electricity generation divided by the total gross electricity generation, including the generation in pumped storage power stations</t>
  </si>
  <si>
    <t xml:space="preserve"> Share of heat generation from combined heat and power generation in total heat generation (CHP heat generation divided by the total heat for district heating)</t>
  </si>
  <si>
    <r>
      <t xml:space="preserve">Capacity electricity generation </t>
    </r>
    <r>
      <rPr>
        <b/>
        <sz val="8"/>
        <rFont val="Arial"/>
        <family val="2"/>
        <charset val="161"/>
      </rPr>
      <t xml:space="preserve">including retirements and new investments </t>
    </r>
    <r>
      <rPr>
        <sz val="8"/>
        <rFont val="Arial"/>
        <family val="2"/>
      </rPr>
      <t>[note: split between retirements and new investments may not be straightforward to obtain with standard models. Complementary assumptions may need to be made]</t>
    </r>
  </si>
  <si>
    <t xml:space="preserve">GW </t>
  </si>
  <si>
    <t>GW</t>
  </si>
  <si>
    <t>Installed capacity of stationary batteries</t>
  </si>
  <si>
    <t>GWh</t>
  </si>
  <si>
    <t xml:space="preserve">Might be significant by 2040, useful in view of the preparation of the next Reference Scenario, model calibration, and to monitor progress on NZIA objectives. </t>
  </si>
  <si>
    <t>Heat generation from thermal power generation</t>
  </si>
  <si>
    <t>Heat generation from combined heat and power plants, including industrial waste heat</t>
  </si>
  <si>
    <r>
      <t xml:space="preserve">Cross-border interconnection capacities </t>
    </r>
    <r>
      <rPr>
        <b/>
        <sz val="8"/>
        <color rgb="FFFF0000"/>
        <rFont val="Arial"/>
        <family val="2"/>
      </rPr>
      <t>for electricity [the level of electricity interconnectivity in line with Article 4(d)(1) and the relevant annex of the Energy Union Governance regulation]</t>
    </r>
    <r>
      <rPr>
        <b/>
        <sz val="8"/>
        <rFont val="Arial"/>
        <family val="2"/>
      </rPr>
      <t xml:space="preserve"> and their projected usage rates [note that such information may not be available in standard energy system models; complementary tools or assumptions might be needed]</t>
    </r>
  </si>
  <si>
    <t>2.3. Transformation sector</t>
  </si>
  <si>
    <t xml:space="preserve">Fuel Inputs to Thermal Power Generation </t>
  </si>
  <si>
    <t xml:space="preserve">Oil </t>
  </si>
  <si>
    <t xml:space="preserve">Gas </t>
  </si>
  <si>
    <t>Fuel Input to other conversion processes</t>
  </si>
  <si>
    <t>2.4. Energy consumption</t>
  </si>
  <si>
    <t>Primary energy consumption</t>
  </si>
  <si>
    <t>In practice this is the PEC(2020-2030) indicator of Eurostat</t>
  </si>
  <si>
    <t>Final energy consumption</t>
  </si>
  <si>
    <t>In practice this is the FEC(2020-2030) indicator of Eurostat</t>
  </si>
  <si>
    <t>by sector</t>
  </si>
  <si>
    <t>Residential</t>
  </si>
  <si>
    <t>Tertiary</t>
  </si>
  <si>
    <t>(Eurostat) Services?</t>
  </si>
  <si>
    <t>Transport</t>
  </si>
  <si>
    <t>(Eurostat) Fishing+Agriculture/Forestry+Others</t>
  </si>
  <si>
    <t>Number of heat pumps</t>
  </si>
  <si>
    <t>Million Units</t>
  </si>
  <si>
    <t xml:space="preserve">Useful in view of the preparation of the next Reference Scenario, model calibration, and to monitor progress on NZIA objectives. </t>
  </si>
  <si>
    <t>By transport activity, when available</t>
  </si>
  <si>
    <t>Passenger transport</t>
  </si>
  <si>
    <t>Freight transport</t>
  </si>
  <si>
    <t>Batteries for Evs</t>
  </si>
  <si>
    <t>Electrolysers</t>
  </si>
  <si>
    <t xml:space="preserve">Useful to monitor progress on NZIA objectives. </t>
  </si>
  <si>
    <t>by fuel</t>
  </si>
  <si>
    <t>Gas</t>
  </si>
  <si>
    <t>Heat</t>
  </si>
  <si>
    <t>Final non energy consumption</t>
  </si>
  <si>
    <t>Primary energy intensity of the economy</t>
  </si>
  <si>
    <t>toe/euro</t>
  </si>
  <si>
    <t>Final energy intensity by sector</t>
  </si>
  <si>
    <t xml:space="preserve">Industry </t>
  </si>
  <si>
    <t>toe/euro of value added</t>
  </si>
  <si>
    <t>Energy consumption of the sector and value added of the sector</t>
  </si>
  <si>
    <t xml:space="preserve">Residential </t>
  </si>
  <si>
    <t xml:space="preserve">Tertiary </t>
  </si>
  <si>
    <t>toe/million pkm</t>
  </si>
  <si>
    <t>toe/million tkm</t>
  </si>
  <si>
    <t>2.5. Prices</t>
  </si>
  <si>
    <r>
      <t>Electricity prices by type of using sector (residential, industry, tertiary)</t>
    </r>
    <r>
      <rPr>
        <b/>
        <sz val="12"/>
        <color rgb="FFFF0000"/>
        <rFont val="Times New Roman"/>
        <family val="1"/>
      </rPr>
      <t xml:space="preserve"> </t>
    </r>
  </si>
  <si>
    <t>residential</t>
  </si>
  <si>
    <t>euro/MWh</t>
  </si>
  <si>
    <t>industry</t>
  </si>
  <si>
    <t>tertiary</t>
  </si>
  <si>
    <t>euro/ktoe</t>
  </si>
  <si>
    <t xml:space="preserve">National retail fuel prices (including taxes, per source and sector) </t>
  </si>
  <si>
    <t>Diesel oil</t>
  </si>
  <si>
    <t>Households</t>
  </si>
  <si>
    <t>Transport private</t>
  </si>
  <si>
    <t>Transport public</t>
  </si>
  <si>
    <t>Gasoline</t>
  </si>
  <si>
    <t>2.6. Investments</t>
  </si>
  <si>
    <t>Energy-related investment costs for overall economy</t>
  </si>
  <si>
    <t>% of GDP</t>
  </si>
  <si>
    <t>If possible a further disaggregated overview . The following categories could be used: energy generation, energy conversion, energy storage, energy transmission and distribution, energy use, energy efficiency, CCS/CCU. Additional to the desired NECPR Annex XIII' Progress towards financing' template.</t>
  </si>
  <si>
    <t>Energy related investmentts costs for Industry</t>
  </si>
  <si>
    <t>% of value added</t>
  </si>
  <si>
    <t>2.7. Renewables</t>
  </si>
  <si>
    <t>Gross final consumption of energy from renewable sources and share of renewable energy in gross final energy consumption and by sector (electricity, heating and cooling, transport) and by technology</t>
  </si>
  <si>
    <t>RES in Gross Final Energy Consumption</t>
  </si>
  <si>
    <t>In line with RED recast</t>
  </si>
  <si>
    <t>RES-H&amp;C share</t>
  </si>
  <si>
    <t>RES-E share</t>
  </si>
  <si>
    <t xml:space="preserve">RES-T share </t>
  </si>
  <si>
    <t>In line with RED recast (as per Art 25 (1))</t>
  </si>
  <si>
    <t>(final consumption of renewable energy in transport as contribution to overall target</t>
  </si>
  <si>
    <t>In line with RED recast (as per Art 7 (4))</t>
  </si>
  <si>
    <t>Contribution of biofuels and biogas produced from feedstock listed in part A of Annex IX and consumed in transport</t>
  </si>
  <si>
    <t>Contribution of biofuels and biogas produced from feedstock listed in part B of Annex IX and consumed in transport</t>
  </si>
  <si>
    <t>Contribution from biofuels, bioliquids and biomass fuels consumed in transport, produced from food or feed crops</t>
  </si>
  <si>
    <t>Contribution of other biofuels and consumed in transport</t>
  </si>
  <si>
    <t>Contribution of renewable fuels of non-biological origin</t>
  </si>
  <si>
    <t xml:space="preserve">Gross final consumption of RES for heating and cooling </t>
  </si>
  <si>
    <t xml:space="preserve">Gross final consumption of electricity from RES </t>
  </si>
  <si>
    <t xml:space="preserve">Gross final consumption of energy from RES in transport </t>
  </si>
  <si>
    <t xml:space="preserve">Total Gross final consumption of RES </t>
  </si>
  <si>
    <t>Gross final consumption of waste heat and cold for heating and cooling</t>
  </si>
  <si>
    <t>If applicable for H&amp;C obligation</t>
  </si>
  <si>
    <t>Waste heat and cold share in gross final consumption for heating and cooling</t>
  </si>
  <si>
    <t>Gross final consumption of RES from district heating and cooling</t>
  </si>
  <si>
    <t>RES share from district heating and cooling in gross final consumption for heating and cooling</t>
  </si>
  <si>
    <t>Gross final consumption of waste heat and cold from district heating and cooling</t>
  </si>
  <si>
    <t>Waste heat and cold share from district heating and cooling in gross final consumption for heating and cooling</t>
  </si>
  <si>
    <t>Total final energy consumption (not gross final) in buildings</t>
  </si>
  <si>
    <t>As per RED Article 15a</t>
  </si>
  <si>
    <t>Total Renewables final energy consumption (not gross final) in buildings</t>
  </si>
  <si>
    <t>Total waste heat final energy consumption (not gross final) in buildings (N.B. waste heat cannot be part of Total final energy consumption indicator above)</t>
  </si>
  <si>
    <t>Renewables-share in buildings including waste heat</t>
  </si>
  <si>
    <t>Renewables-share in buildings excluding waste heat</t>
  </si>
  <si>
    <t>Total gross final energy consumption for energy and non-energy in industry</t>
  </si>
  <si>
    <t>As per RED Article 22a</t>
  </si>
  <si>
    <t>Total Renewables gross final energy consumption for energy and non-energy in industry</t>
  </si>
  <si>
    <t>Total waste heat for energy and non-energy in industry (N.B. waste heat cannot be part of Total gross final energy consumption indicator above)</t>
  </si>
  <si>
    <t>Total hydrogen for energy and non-energy in industry</t>
  </si>
  <si>
    <t>Total RFNBO for energy and non-energy in industry</t>
  </si>
  <si>
    <t>Renewables-share in industry</t>
  </si>
  <si>
    <t>Renewables-share in industry including waste heat</t>
  </si>
  <si>
    <t>Renewables-share in industry excluding waste heat</t>
  </si>
  <si>
    <t>Total gross final energy consumption in Heating and Cooling</t>
  </si>
  <si>
    <t>As per RED Article 23</t>
  </si>
  <si>
    <t>Total renewables gross final energy consumption in Heating and Cooling</t>
  </si>
  <si>
    <t>Total waste heat in Heating and Cooling (N.B. waste heat cannot be part of total gross final energy consumption indicator above)</t>
  </si>
  <si>
    <t>Total renewable electricity in Heating and Cooling (N.B. renewable electricity cannot be part of total gross final energy consumption indicator above)</t>
  </si>
  <si>
    <t>Renewables-share in Heating and Cooling</t>
  </si>
  <si>
    <t>Renewables-share in Heating and Cooling including waste heat and/or renewable electricity</t>
  </si>
  <si>
    <t>Renewables-share in Heating and Cooling excluding waste heat and/or renewable electricity</t>
  </si>
  <si>
    <t>Total gross final energy consumption in District Heating and Cooling</t>
  </si>
  <si>
    <t>As per RED Article 24</t>
  </si>
  <si>
    <t>Total renewables gross final energy consumption in District Heating and Cooling</t>
  </si>
  <si>
    <t>Total waste heat in District Heating and Cooling (N.B. waste heat cannot be part of total gross final energy consumption indicator above)</t>
  </si>
  <si>
    <t>Total renewable electricity in District Heating and Cooling (N.B. renewable electricity cannot be part of total gross final energy consumption indicator)</t>
  </si>
  <si>
    <t>Renewables-share in District Heating and Cooling</t>
  </si>
  <si>
    <t>Renewables-share in District Heating and Cooling including waste heat and/or renewable electricity</t>
  </si>
  <si>
    <t>Renewables-share in District Heating and Cooling excluding waste heat and/or renewable electricity</t>
  </si>
  <si>
    <r>
      <t xml:space="preserve">Electricity and heat generation from renewable energy in buildings (as defined in Article 2(1) of Directive 2010/31/EU); this shall include, </t>
    </r>
    <r>
      <rPr>
        <b/>
        <sz val="11"/>
        <color rgb="FFFF0000"/>
        <rFont val="Calibri"/>
        <family val="2"/>
        <scheme val="minor"/>
      </rPr>
      <t>where available</t>
    </r>
    <r>
      <rPr>
        <b/>
        <sz val="11"/>
        <color theme="1"/>
        <rFont val="Calibri"/>
        <family val="2"/>
        <scheme val="minor"/>
      </rPr>
      <t>, disaggregated data on energy produced, consumed and injected into the grid by solar photovoltaic systems, solar thermal systems, biomass, heat pumps, geothermal systems, as well as all other decentralized renewables systems)</t>
    </r>
  </si>
  <si>
    <t>Add additional rows if necessary</t>
  </si>
  <si>
    <t>If applicable, other national trajectories, including long-term or sectorial ones (the share of food-based and advanced biofuels, the share of renewable energy in district heating, as well as the renewable energy produced by cities and energy communities as defined by Article 22 of [recast of Directive 2009/28/EC as proposed by COM(2016) 767])</t>
  </si>
  <si>
    <t>3. GHG emissions and removals related indicators</t>
  </si>
  <si>
    <t xml:space="preserve"> GHG emissions by policy sector (EU ETS, Effort Sharing Regulation and LULUCF)</t>
  </si>
  <si>
    <t>tCO2eq</t>
  </si>
  <si>
    <t>ETS sector emissions (in ETS scope since 2013)</t>
  </si>
  <si>
    <t>Effort Sharing sector GHG emissions (in scope since 2013)</t>
  </si>
  <si>
    <t>LULUCF (accounted according to EU legislation requirements)</t>
  </si>
  <si>
    <t xml:space="preserve">GHG emissions by IPCC sector and by gas (where relevant split into EU ETS and Effort Sharing sectors).  </t>
  </si>
  <si>
    <t xml:space="preserve">Carbon intensity of the overall economy </t>
  </si>
  <si>
    <t>tCO2eq/GDP</t>
  </si>
  <si>
    <t>CO2 emission related indicators</t>
  </si>
  <si>
    <t>a</t>
  </si>
  <si>
    <t xml:space="preserve">GHG intensity of domestic power and heat generation </t>
  </si>
  <si>
    <t>tCO2eq/MWh</t>
  </si>
  <si>
    <t>b</t>
  </si>
  <si>
    <t xml:space="preserve">GHG intensity of final energy consumption by sector </t>
  </si>
  <si>
    <t>tCO2eq/toe</t>
  </si>
  <si>
    <t>Passenger tranport</t>
  </si>
  <si>
    <t xml:space="preserve"> Non-CO2 GHG emission related parameters</t>
  </si>
  <si>
    <t>Livestock</t>
  </si>
  <si>
    <t>dairy cattle</t>
  </si>
  <si>
    <t>1000 heads</t>
  </si>
  <si>
    <t xml:space="preserve">non-dairy cattle </t>
  </si>
  <si>
    <t>pigs</t>
  </si>
  <si>
    <t>sheep</t>
  </si>
  <si>
    <t xml:space="preserve">poultry </t>
  </si>
  <si>
    <t>Nitrogen input from application of synthetic fertilizers</t>
  </si>
  <si>
    <t>kt nitrogen</t>
  </si>
  <si>
    <t>c</t>
  </si>
  <si>
    <t xml:space="preserve">Nitrogen input from application of manure </t>
  </si>
  <si>
    <t>d</t>
  </si>
  <si>
    <t>Nitrogen fixed by N-fixing crops</t>
  </si>
  <si>
    <t>e</t>
  </si>
  <si>
    <t>Nitrogen in crop residues returned to soils</t>
  </si>
  <si>
    <t>f</t>
  </si>
  <si>
    <t>Area of cultivated organic soils</t>
  </si>
  <si>
    <t>hectares</t>
  </si>
  <si>
    <t>g</t>
  </si>
  <si>
    <t>Municipal solid waste (MSW) generation</t>
  </si>
  <si>
    <t>t</t>
  </si>
  <si>
    <t>h</t>
  </si>
  <si>
    <t>Municipal solid waste (MSW) going to landfills</t>
  </si>
  <si>
    <t>i</t>
  </si>
  <si>
    <t xml:space="preserve">Share of CH4 recovery in total CH4 generation from landfills </t>
  </si>
  <si>
    <t>j</t>
  </si>
  <si>
    <t>CO2 emissions captured in kt CO2-eq</t>
  </si>
  <si>
    <t>WAM</t>
  </si>
  <si>
    <r>
      <t xml:space="preserve">Residential </t>
    </r>
    <r>
      <rPr>
        <sz val="8"/>
        <color rgb="FFFF0000"/>
        <rFont val="Arial"/>
        <family val="2"/>
      </rPr>
      <t>buildings</t>
    </r>
  </si>
  <si>
    <t>kWh/m2</t>
  </si>
  <si>
    <r>
      <t xml:space="preserve">Service </t>
    </r>
    <r>
      <rPr>
        <sz val="8"/>
        <color rgb="FFFF0000"/>
        <rFont val="Arial"/>
        <family val="2"/>
      </rPr>
      <t>buildings</t>
    </r>
  </si>
  <si>
    <t>NA</t>
  </si>
  <si>
    <t>EUR/DKK</t>
  </si>
  <si>
    <t>See: https://ens.dk/service/teknologikataloger</t>
  </si>
  <si>
    <r>
      <rPr>
        <b/>
        <sz val="8"/>
        <color rgb="FFFF0000"/>
        <rFont val="Arial"/>
        <family val="2"/>
      </rPr>
      <t>Main country SWEDEN</t>
    </r>
    <r>
      <rPr>
        <b/>
        <sz val="8"/>
        <rFont val="Arial"/>
        <family val="2"/>
      </rPr>
      <t xml:space="preserve"> of origin of Electricity Purchases</t>
    </r>
  </si>
  <si>
    <t>EUR/GJ</t>
  </si>
  <si>
    <r>
      <rPr>
        <b/>
        <sz val="8"/>
        <color rgb="FFFF0000"/>
        <rFont val="Arial"/>
        <family val="2"/>
      </rPr>
      <t>1st main country Germany</t>
    </r>
    <r>
      <rPr>
        <b/>
        <sz val="8"/>
        <rFont val="Arial"/>
        <family val="2"/>
      </rPr>
      <t xml:space="preserve"> of origin of Gas Purchases</t>
    </r>
  </si>
  <si>
    <t>2nd main country Norway of origin of Gas 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</si>
</sst>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 #,##0.00_-;_-* &quot;-&quot;??_-;_-@_-"/>
    <numFmt numFmtId="165" formatCode="_ * #,##0.00_ ;_ * \-#,##0.00_ ;_ * &quot;-&quot;??_ ;_ @_ "/>
    <numFmt numFmtId="166" formatCode="General_)"/>
    <numFmt numFmtId="167" formatCode="0_)"/>
    <numFmt numFmtId="168" formatCode="0.0_)"/>
    <numFmt numFmtId="169" formatCode="0.00_)"/>
    <numFmt numFmtId="170" formatCode="0.0"/>
    <numFmt numFmtId="171" formatCode="_ * #,##0_ ;_ * \-#,##0_ ;_ * &quot;-&quot;??_ ;_ @_ "/>
    <numFmt numFmtId="172" formatCode="???,???.00"/>
    <numFmt numFmtId="173" formatCode="#,##0.0000"/>
    <numFmt numFmtId="174" formatCode="0.000"/>
    <numFmt numFmtId="175" formatCode="0.0%"/>
    <numFmt numFmtId="176" formatCode="0.00000_)"/>
    <numFmt numFmtId="177" formatCode="0.00000"/>
  </numFmts>
  <fonts count="48" x14ac:knownFonts="1">
    <font>
      <sz val="11"/>
      <color theme="1"/>
      <name val="Calibri"/>
      <family val="2"/>
      <scheme val="minor"/>
    </font>
    <font>
      <sz val="10"/>
      <name val="Courier"/>
      <family val="3"/>
    </font>
    <font>
      <b/>
      <sz val="8"/>
      <name val="Arial"/>
      <family val="2"/>
      <charset val="161"/>
    </font>
    <font>
      <sz val="8"/>
      <name val="Arial"/>
      <family val="2"/>
      <charset val="161"/>
    </font>
    <font>
      <sz val="8"/>
      <name val="Arial"/>
      <family val="2"/>
    </font>
    <font>
      <i/>
      <sz val="8"/>
      <name val="Arial"/>
      <family val="2"/>
    </font>
    <font>
      <b/>
      <sz val="8"/>
      <name val="Arial"/>
      <family val="2"/>
    </font>
    <font>
      <b/>
      <i/>
      <sz val="8"/>
      <name val="Arial"/>
      <family val="2"/>
    </font>
    <font>
      <b/>
      <sz val="12"/>
      <name val="Arial"/>
      <family val="2"/>
    </font>
    <font>
      <b/>
      <sz val="8"/>
      <color theme="1"/>
      <name val="Arial"/>
      <family val="2"/>
    </font>
    <font>
      <b/>
      <sz val="11"/>
      <color theme="1"/>
      <name val="Calibri"/>
      <family val="2"/>
      <scheme val="minor"/>
    </font>
    <font>
      <b/>
      <sz val="12"/>
      <color theme="1"/>
      <name val="Calibri"/>
      <family val="2"/>
      <scheme val="minor"/>
    </font>
    <font>
      <sz val="10"/>
      <name val="Arial"/>
      <family val="2"/>
    </font>
    <font>
      <b/>
      <sz val="12"/>
      <color rgb="FF000000"/>
      <name val="Times New Roman"/>
      <family val="1"/>
    </font>
    <font>
      <b/>
      <sz val="20"/>
      <color rgb="FF000000"/>
      <name val="Times New Roman"/>
      <family val="1"/>
    </font>
    <font>
      <b/>
      <sz val="12"/>
      <color rgb="FFFF0000"/>
      <name val="Times New Roman"/>
      <family val="1"/>
    </font>
    <font>
      <b/>
      <sz val="12"/>
      <name val="Calibri"/>
      <family val="2"/>
      <scheme val="minor"/>
    </font>
    <font>
      <sz val="8"/>
      <color theme="1"/>
      <name val="Arial"/>
      <family val="2"/>
    </font>
    <font>
      <b/>
      <i/>
      <sz val="10"/>
      <color theme="1"/>
      <name val="Arial"/>
      <family val="2"/>
    </font>
    <font>
      <sz val="11"/>
      <color rgb="FFFF0000"/>
      <name val="Calibri"/>
      <family val="2"/>
      <scheme val="minor"/>
    </font>
    <font>
      <b/>
      <sz val="11"/>
      <color rgb="FFFF0000"/>
      <name val="Calibri"/>
      <family val="2"/>
      <scheme val="minor"/>
    </font>
    <font>
      <sz val="8"/>
      <color rgb="FFFF0000"/>
      <name val="Arial"/>
      <family val="2"/>
    </font>
    <font>
      <b/>
      <sz val="8"/>
      <color rgb="FFFF0000"/>
      <name val="Arial"/>
      <family val="2"/>
    </font>
    <font>
      <b/>
      <sz val="8"/>
      <color rgb="FFFF0000"/>
      <name val="Arial"/>
      <family val="2"/>
      <charset val="161"/>
    </font>
    <font>
      <sz val="8"/>
      <color rgb="FFFF0000"/>
      <name val="Arial"/>
      <family val="2"/>
      <charset val="161"/>
    </font>
    <font>
      <sz val="14"/>
      <color theme="1"/>
      <name val="Calibri"/>
      <family val="2"/>
      <scheme val="minor"/>
    </font>
    <font>
      <b/>
      <sz val="8"/>
      <color theme="0" tint="-0.499984740745262"/>
      <name val="Arial"/>
      <family val="2"/>
    </font>
    <font>
      <sz val="11"/>
      <color theme="1"/>
      <name val="Calibri"/>
      <family val="2"/>
      <scheme val="minor"/>
    </font>
    <font>
      <b/>
      <sz val="14"/>
      <color rgb="FF000000"/>
      <name val="Calibri"/>
    </font>
    <font>
      <sz val="14"/>
      <color rgb="FF000000"/>
      <name val="Calibri"/>
    </font>
    <font>
      <sz val="14"/>
      <color rgb="FFFF0000"/>
      <name val="Calibri"/>
    </font>
    <font>
      <sz val="14"/>
      <color theme="1"/>
      <name val="Calibri"/>
    </font>
    <font>
      <b/>
      <sz val="12"/>
      <color rgb="FF000000"/>
      <name val="Times New Roman"/>
    </font>
    <font>
      <sz val="12"/>
      <color rgb="FF000000"/>
      <name val="Times New Roman"/>
    </font>
    <font>
      <sz val="9"/>
      <name val="Times New Roman"/>
      <family val="1"/>
    </font>
    <font>
      <b/>
      <sz val="9"/>
      <name val="Times New Roman"/>
      <family val="1"/>
    </font>
    <font>
      <b/>
      <sz val="12"/>
      <name val="Times New Roman"/>
      <family val="1"/>
    </font>
    <font>
      <sz val="9"/>
      <name val="Arial"/>
      <family val="2"/>
    </font>
    <font>
      <sz val="8"/>
      <name val="Helvetica"/>
    </font>
    <font>
      <b/>
      <sz val="12"/>
      <color indexed="10"/>
      <name val="Arial"/>
      <family val="2"/>
    </font>
    <font>
      <sz val="10"/>
      <name val="Arial"/>
      <family val="2"/>
      <charset val="161"/>
    </font>
    <font>
      <sz val="12"/>
      <color rgb="FFFF0000"/>
      <name val="Times New Roman"/>
      <family val="1"/>
    </font>
    <font>
      <sz val="11"/>
      <color theme="1"/>
      <name val="Calibri"/>
      <family val="2"/>
      <charset val="1"/>
    </font>
    <font>
      <b/>
      <sz val="8"/>
      <name val="Arial"/>
    </font>
    <font>
      <sz val="8"/>
      <name val="Calibri"/>
      <family val="2"/>
      <scheme val="minor"/>
    </font>
    <font>
      <b/>
      <sz val="8"/>
      <color rgb="FF000000"/>
      <name val="Arial"/>
      <family val="2"/>
    </font>
    <font>
      <b/>
      <sz val="10"/>
      <color theme="1"/>
      <name val="Arial"/>
      <family val="2"/>
    </font>
    <font>
      <b/>
      <sz val="16"/>
      <color theme="1"/>
      <name val="Arial"/>
      <family val="2"/>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indexed="22"/>
        <bgColor indexed="64"/>
      </patternFill>
    </fill>
    <fill>
      <patternFill patternType="darkTrellis"/>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166" fontId="1" fillId="0" borderId="0"/>
    <xf numFmtId="0" fontId="12" fillId="0" borderId="0"/>
    <xf numFmtId="9" fontId="27" fillId="0" borderId="0" applyFont="0" applyFill="0" applyBorder="0" applyAlignment="0" applyProtection="0"/>
    <xf numFmtId="165" fontId="27" fillId="0" borderId="0" applyFont="0" applyFill="0" applyBorder="0" applyAlignment="0" applyProtection="0"/>
    <xf numFmtId="0" fontId="12" fillId="0" borderId="0"/>
    <xf numFmtId="170" fontId="12" fillId="0" borderId="0" applyFont="0" applyFill="0" applyBorder="0" applyAlignment="0" applyProtection="0"/>
    <xf numFmtId="0" fontId="3" fillId="0" borderId="0"/>
    <xf numFmtId="49" fontId="34" fillId="0" borderId="5" applyNumberFormat="0" applyFont="0" applyFill="0" applyBorder="0" applyProtection="0">
      <alignment horizontal="left" vertical="center" indent="5"/>
    </xf>
    <xf numFmtId="4" fontId="35" fillId="0" borderId="6" applyFill="0" applyBorder="0" applyProtection="0">
      <alignment horizontal="right" vertical="center"/>
    </xf>
    <xf numFmtId="164" fontId="27" fillId="0" borderId="0" applyFont="0" applyFill="0" applyBorder="0" applyAlignment="0" applyProtection="0"/>
    <xf numFmtId="0" fontId="36" fillId="0" borderId="0" applyNumberFormat="0" applyFill="0" applyBorder="0" applyAlignment="0" applyProtection="0"/>
    <xf numFmtId="0" fontId="4" fillId="0" borderId="0"/>
    <xf numFmtId="0" fontId="27" fillId="0" borderId="0"/>
    <xf numFmtId="172" fontId="37" fillId="0" borderId="0" applyNumberFormat="0" applyProtection="0">
      <alignment horizontal="center" vertical="center"/>
    </xf>
    <xf numFmtId="4" fontId="34" fillId="0" borderId="2" applyFill="0" applyBorder="0" applyProtection="0">
      <alignment horizontal="right" vertical="center"/>
    </xf>
    <xf numFmtId="0" fontId="34" fillId="0" borderId="2" applyNumberFormat="0" applyFill="0" applyAlignment="0" applyProtection="0"/>
    <xf numFmtId="0" fontId="38" fillId="8" borderId="0" applyNumberFormat="0" applyFont="0" applyBorder="0" applyAlignment="0" applyProtection="0"/>
    <xf numFmtId="173" fontId="34" fillId="9" borderId="2" applyNumberFormat="0" applyFont="0" applyBorder="0" applyAlignment="0" applyProtection="0">
      <alignment horizontal="right" vertical="center"/>
    </xf>
    <xf numFmtId="9" fontId="12" fillId="0" borderId="0" applyFont="0" applyFill="0" applyBorder="0" applyAlignment="0" applyProtection="0"/>
    <xf numFmtId="0" fontId="34" fillId="0" borderId="0"/>
    <xf numFmtId="0" fontId="39" fillId="0" borderId="7">
      <alignment horizontal="center"/>
      <protection hidden="1"/>
    </xf>
    <xf numFmtId="0" fontId="40" fillId="0" borderId="0"/>
    <xf numFmtId="0" fontId="3" fillId="0" borderId="0"/>
    <xf numFmtId="164" fontId="27" fillId="0" borderId="0" applyFont="0" applyFill="0" applyBorder="0" applyAlignment="0" applyProtection="0"/>
  </cellStyleXfs>
  <cellXfs count="144">
    <xf numFmtId="0" fontId="0" fillId="0" borderId="0" xfId="0"/>
    <xf numFmtId="0" fontId="0" fillId="0" borderId="0" xfId="0" applyAlignment="1">
      <alignment horizontal="center" vertical="center"/>
    </xf>
    <xf numFmtId="166" fontId="2" fillId="2" borderId="2" xfId="1" applyFont="1" applyFill="1" applyBorder="1" applyAlignment="1">
      <alignment horizontal="center" vertical="center" wrapText="1"/>
    </xf>
    <xf numFmtId="166" fontId="2" fillId="2" borderId="2" xfId="1" applyFont="1" applyFill="1" applyBorder="1" applyAlignment="1">
      <alignment horizontal="left" vertical="center" wrapText="1"/>
    </xf>
    <xf numFmtId="0" fontId="14" fillId="0" borderId="1" xfId="0" applyFont="1" applyBorder="1" applyAlignment="1">
      <alignment horizontal="center" vertical="center" wrapText="1"/>
    </xf>
    <xf numFmtId="1" fontId="18" fillId="0" borderId="3"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1" fontId="18" fillId="0" borderId="4" xfId="0" applyNumberFormat="1" applyFont="1" applyBorder="1" applyAlignment="1">
      <alignment horizontal="center" vertical="center" wrapText="1"/>
    </xf>
    <xf numFmtId="0" fontId="11" fillId="0" borderId="2" xfId="0" applyFont="1" applyBorder="1" applyAlignment="1">
      <alignment horizontal="left" vertical="center"/>
    </xf>
    <xf numFmtId="0" fontId="0" fillId="0" borderId="4" xfId="0" applyBorder="1" applyAlignment="1">
      <alignment vertical="center"/>
    </xf>
    <xf numFmtId="0" fontId="0" fillId="0" borderId="0" xfId="0" applyAlignment="1">
      <alignment vertical="center"/>
    </xf>
    <xf numFmtId="0" fontId="13" fillId="3" borderId="1" xfId="0" applyFont="1" applyFill="1" applyBorder="1" applyAlignment="1">
      <alignment horizontal="center" vertical="center" wrapText="1"/>
    </xf>
    <xf numFmtId="0" fontId="0" fillId="3" borderId="4" xfId="0" applyFill="1" applyBorder="1" applyAlignment="1">
      <alignment vertical="center"/>
    </xf>
    <xf numFmtId="0" fontId="13" fillId="4" borderId="1" xfId="0" applyFont="1" applyFill="1" applyBorder="1" applyAlignment="1">
      <alignment horizontal="center" vertical="center"/>
    </xf>
    <xf numFmtId="0" fontId="0" fillId="4" borderId="4" xfId="0" applyFill="1" applyBorder="1" applyAlignment="1">
      <alignment vertical="center"/>
    </xf>
    <xf numFmtId="0" fontId="13" fillId="6" borderId="1" xfId="0" applyFont="1" applyFill="1" applyBorder="1" applyAlignment="1">
      <alignment horizontal="center" vertical="center"/>
    </xf>
    <xf numFmtId="0" fontId="0" fillId="6" borderId="4" xfId="0" applyFill="1" applyBorder="1" applyAlignment="1">
      <alignment vertical="center"/>
    </xf>
    <xf numFmtId="166" fontId="8" fillId="2" borderId="2" xfId="1" applyFont="1" applyFill="1" applyBorder="1" applyAlignment="1">
      <alignment horizontal="left" vertical="center"/>
    </xf>
    <xf numFmtId="166" fontId="21" fillId="2" borderId="2" xfId="1" applyFont="1" applyFill="1" applyBorder="1" applyAlignment="1">
      <alignment horizontal="left" vertical="center" wrapText="1"/>
    </xf>
    <xf numFmtId="166" fontId="2" fillId="3" borderId="2" xfId="1" applyFont="1" applyFill="1" applyBorder="1" applyAlignment="1">
      <alignment horizontal="left" vertical="center" wrapText="1"/>
    </xf>
    <xf numFmtId="166" fontId="3" fillId="2" borderId="2" xfId="1" applyFont="1" applyFill="1" applyBorder="1" applyAlignment="1">
      <alignment horizontal="left" vertical="center" wrapText="1"/>
    </xf>
    <xf numFmtId="166" fontId="6" fillId="3" borderId="2" xfId="1" applyFont="1" applyFill="1" applyBorder="1" applyAlignment="1">
      <alignment horizontal="left" vertical="center" wrapText="1"/>
    </xf>
    <xf numFmtId="166" fontId="4" fillId="3" borderId="2" xfId="1" applyFont="1" applyFill="1" applyBorder="1" applyAlignment="1">
      <alignment horizontal="left" vertical="center" wrapText="1"/>
    </xf>
    <xf numFmtId="166" fontId="6" fillId="4" borderId="2" xfId="1" applyFont="1" applyFill="1" applyBorder="1" applyAlignment="1">
      <alignment horizontal="left" vertical="center" wrapText="1"/>
    </xf>
    <xf numFmtId="166" fontId="4" fillId="2" borderId="2" xfId="1" applyFont="1" applyFill="1" applyBorder="1" applyAlignment="1">
      <alignment horizontal="left" vertical="center" wrapText="1"/>
    </xf>
    <xf numFmtId="166" fontId="3" fillId="3" borderId="2" xfId="1" applyFont="1" applyFill="1" applyBorder="1" applyAlignment="1">
      <alignment horizontal="left" vertical="center" wrapText="1"/>
    </xf>
    <xf numFmtId="166" fontId="2" fillId="5" borderId="2" xfId="1" applyFont="1" applyFill="1" applyBorder="1" applyAlignment="1">
      <alignment horizontal="left" vertical="center" wrapText="1"/>
    </xf>
    <xf numFmtId="166" fontId="22" fillId="4" borderId="2" xfId="1" applyFont="1" applyFill="1" applyBorder="1" applyAlignment="1">
      <alignment horizontal="left" vertical="center" wrapText="1"/>
    </xf>
    <xf numFmtId="166" fontId="22" fillId="3" borderId="2" xfId="1" applyFont="1" applyFill="1" applyBorder="1" applyAlignment="1">
      <alignment horizontal="left" vertical="center" wrapText="1"/>
    </xf>
    <xf numFmtId="166" fontId="16" fillId="2" borderId="2" xfId="1" applyFont="1" applyFill="1" applyBorder="1" applyAlignment="1">
      <alignment horizontal="left" vertical="center"/>
    </xf>
    <xf numFmtId="166" fontId="22" fillId="5" borderId="2" xfId="1" applyFont="1" applyFill="1" applyBorder="1" applyAlignment="1">
      <alignment horizontal="left" vertical="center" wrapText="1"/>
    </xf>
    <xf numFmtId="166" fontId="6" fillId="5" borderId="2" xfId="1" applyFont="1" applyFill="1" applyBorder="1" applyAlignment="1">
      <alignment horizontal="left" vertical="center" wrapText="1"/>
    </xf>
    <xf numFmtId="166" fontId="2" fillId="4" borderId="2" xfId="1" applyFont="1" applyFill="1" applyBorder="1" applyAlignment="1">
      <alignment horizontal="left" vertical="center" wrapText="1"/>
    </xf>
    <xf numFmtId="166" fontId="23" fillId="4" borderId="2" xfId="1" applyFont="1" applyFill="1" applyBorder="1" applyAlignment="1">
      <alignment horizontal="left" vertical="center" wrapText="1"/>
    </xf>
    <xf numFmtId="166" fontId="3" fillId="4" borderId="2" xfId="1" applyFont="1" applyFill="1" applyBorder="1" applyAlignment="1">
      <alignment horizontal="left" vertical="center" wrapText="1"/>
    </xf>
    <xf numFmtId="166" fontId="4" fillId="4" borderId="2" xfId="1" applyFont="1" applyFill="1" applyBorder="1" applyAlignment="1">
      <alignment horizontal="left" vertical="center" wrapText="1"/>
    </xf>
    <xf numFmtId="166" fontId="3" fillId="0" borderId="2" xfId="1" applyFont="1" applyBorder="1" applyAlignment="1">
      <alignment horizontal="left" vertical="center" wrapText="1"/>
    </xf>
    <xf numFmtId="166" fontId="7" fillId="3" borderId="2" xfId="1" applyFont="1" applyFill="1" applyBorder="1" applyAlignment="1">
      <alignment horizontal="left" vertical="center" wrapText="1"/>
    </xf>
    <xf numFmtId="166" fontId="21" fillId="3" borderId="2" xfId="1" applyFont="1" applyFill="1" applyBorder="1" applyAlignment="1">
      <alignment horizontal="left" vertical="center" wrapText="1"/>
    </xf>
    <xf numFmtId="166" fontId="5" fillId="4" borderId="2" xfId="1" applyFont="1" applyFill="1" applyBorder="1" applyAlignment="1">
      <alignment horizontal="left" vertical="center" wrapText="1"/>
    </xf>
    <xf numFmtId="166" fontId="7" fillId="2" borderId="2" xfId="1" applyFont="1" applyFill="1" applyBorder="1" applyAlignment="1">
      <alignment horizontal="left" vertical="center" wrapText="1"/>
    </xf>
    <xf numFmtId="166" fontId="3" fillId="5" borderId="2" xfId="1" applyFont="1" applyFill="1" applyBorder="1" applyAlignment="1">
      <alignment horizontal="left" vertical="center" wrapText="1"/>
    </xf>
    <xf numFmtId="0" fontId="6" fillId="0" borderId="2" xfId="2" applyFont="1" applyBorder="1" applyAlignment="1">
      <alignment horizontal="left" vertical="center" wrapText="1"/>
    </xf>
    <xf numFmtId="0" fontId="6" fillId="0" borderId="2" xfId="2" applyFont="1" applyBorder="1" applyAlignment="1">
      <alignment vertical="center" wrapText="1"/>
    </xf>
    <xf numFmtId="0" fontId="3" fillId="3" borderId="2" xfId="2"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166" fontId="6" fillId="6" borderId="2" xfId="1" applyFont="1" applyFill="1" applyBorder="1" applyAlignment="1">
      <alignment horizontal="left" vertical="center" wrapText="1"/>
    </xf>
    <xf numFmtId="166" fontId="4" fillId="6" borderId="2" xfId="1" applyFont="1" applyFill="1" applyBorder="1" applyAlignment="1">
      <alignment horizontal="left" vertical="center" wrapText="1"/>
    </xf>
    <xf numFmtId="166" fontId="24" fillId="3" borderId="2" xfId="1" applyFont="1" applyFill="1" applyBorder="1" applyAlignment="1">
      <alignment horizontal="left" vertical="center" wrapText="1"/>
    </xf>
    <xf numFmtId="166" fontId="21" fillId="6" borderId="2" xfId="1" applyFont="1" applyFill="1" applyBorder="1" applyAlignment="1">
      <alignment horizontal="left" vertical="center" wrapText="1"/>
    </xf>
    <xf numFmtId="166" fontId="3" fillId="6" borderId="2" xfId="1" applyFont="1" applyFill="1" applyBorder="1" applyAlignment="1">
      <alignment horizontal="left" vertical="center" wrapText="1"/>
    </xf>
    <xf numFmtId="166" fontId="21" fillId="7" borderId="2" xfId="1"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0" fillId="3" borderId="2" xfId="0" applyFill="1" applyBorder="1" applyAlignment="1">
      <alignment horizontal="left" vertical="center" wrapText="1"/>
    </xf>
    <xf numFmtId="166" fontId="3" fillId="2" borderId="0" xfId="1" applyFont="1" applyFill="1" applyAlignment="1">
      <alignment horizontal="left" vertical="center" wrapText="1"/>
    </xf>
    <xf numFmtId="166" fontId="5" fillId="2" borderId="0" xfId="1" applyFont="1" applyFill="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13" fillId="4" borderId="3" xfId="0" applyFont="1" applyFill="1" applyBorder="1" applyAlignment="1">
      <alignment horizontal="left" vertical="center"/>
    </xf>
    <xf numFmtId="0" fontId="13" fillId="6" borderId="3" xfId="0" applyFont="1" applyFill="1" applyBorder="1" applyAlignment="1">
      <alignment horizontal="left" vertical="center"/>
    </xf>
    <xf numFmtId="166" fontId="2" fillId="2" borderId="0" xfId="1" applyFont="1" applyFill="1" applyAlignment="1">
      <alignment horizontal="left" vertical="center" wrapText="1"/>
    </xf>
    <xf numFmtId="166" fontId="2" fillId="2" borderId="0" xfId="1" applyFont="1" applyFill="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166" fontId="2" fillId="2" borderId="2" xfId="1" quotePrefix="1" applyFont="1" applyFill="1" applyBorder="1" applyAlignment="1">
      <alignment horizontal="center" vertical="center" wrapText="1"/>
    </xf>
    <xf numFmtId="0" fontId="20" fillId="0" borderId="2" xfId="0" applyFont="1" applyBorder="1" applyAlignment="1">
      <alignment horizontal="left" vertical="center" wrapText="1"/>
    </xf>
    <xf numFmtId="166" fontId="2" fillId="2" borderId="0" xfId="1" quotePrefix="1" applyFont="1" applyFill="1" applyAlignment="1">
      <alignment horizontal="center" vertical="center" wrapText="1"/>
    </xf>
    <xf numFmtId="0" fontId="20" fillId="0" borderId="0" xfId="0" applyFont="1" applyAlignment="1">
      <alignment horizontal="left" vertical="center" wrapText="1"/>
    </xf>
    <xf numFmtId="166" fontId="8" fillId="2" borderId="2" xfId="1" applyFont="1" applyFill="1" applyBorder="1" applyAlignment="1">
      <alignment horizontal="left" vertical="center" wrapText="1"/>
    </xf>
    <xf numFmtId="166" fontId="3" fillId="2" borderId="2" xfId="1" applyFont="1" applyFill="1" applyBorder="1" applyAlignment="1">
      <alignment vertical="center" wrapText="1"/>
    </xf>
    <xf numFmtId="0" fontId="20" fillId="0" borderId="2" xfId="0" applyFont="1" applyBorder="1" applyAlignment="1">
      <alignment horizontal="center" vertical="center" wrapText="1"/>
    </xf>
    <xf numFmtId="0" fontId="10" fillId="0" borderId="2" xfId="0" applyFont="1" applyBorder="1" applyAlignment="1">
      <alignment vertical="center" wrapText="1"/>
    </xf>
    <xf numFmtId="170" fontId="9" fillId="0" borderId="2" xfId="0" applyNumberFormat="1" applyFont="1" applyBorder="1" applyAlignment="1">
      <alignment vertical="center" wrapText="1"/>
    </xf>
    <xf numFmtId="1" fontId="9" fillId="0" borderId="2" xfId="0" applyNumberFormat="1" applyFont="1" applyBorder="1" applyAlignment="1">
      <alignment vertical="center" wrapText="1"/>
    </xf>
    <xf numFmtId="0" fontId="0" fillId="0" borderId="2" xfId="0" applyBorder="1" applyAlignment="1">
      <alignment vertical="center" wrapText="1"/>
    </xf>
    <xf numFmtId="0" fontId="20" fillId="0" borderId="2" xfId="0" applyFont="1" applyBorder="1" applyAlignment="1">
      <alignment vertical="center" wrapText="1"/>
    </xf>
    <xf numFmtId="0" fontId="11" fillId="0" borderId="2" xfId="0" applyFont="1" applyBorder="1" applyAlignment="1">
      <alignment horizontal="left" vertical="center" wrapText="1"/>
    </xf>
    <xf numFmtId="1" fontId="17" fillId="0" borderId="2" xfId="0" applyNumberFormat="1" applyFont="1" applyBorder="1" applyAlignment="1">
      <alignment vertical="center" wrapText="1"/>
    </xf>
    <xf numFmtId="1" fontId="4" fillId="2" borderId="2" xfId="1" applyNumberFormat="1" applyFont="1" applyFill="1" applyBorder="1" applyAlignment="1">
      <alignment vertical="center" wrapText="1"/>
    </xf>
    <xf numFmtId="1" fontId="19" fillId="2" borderId="2" xfId="1" applyNumberFormat="1" applyFont="1" applyFill="1" applyBorder="1" applyAlignment="1">
      <alignment vertical="center" wrapText="1"/>
    </xf>
    <xf numFmtId="166" fontId="16" fillId="2" borderId="2" xfId="1" applyFont="1" applyFill="1" applyBorder="1" applyAlignment="1">
      <alignment horizontal="left" vertical="center" wrapText="1"/>
    </xf>
    <xf numFmtId="0" fontId="19" fillId="0" borderId="2" xfId="0" applyFont="1" applyBorder="1" applyAlignment="1">
      <alignment vertical="center" wrapText="1"/>
    </xf>
    <xf numFmtId="170" fontId="17" fillId="0" borderId="2" xfId="0" applyNumberFormat="1" applyFont="1" applyBorder="1" applyAlignment="1">
      <alignment vertical="center" wrapText="1"/>
    </xf>
    <xf numFmtId="1" fontId="26" fillId="0" borderId="2" xfId="0" applyNumberFormat="1" applyFont="1" applyBorder="1" applyAlignment="1">
      <alignment vertical="center" wrapText="1"/>
    </xf>
    <xf numFmtId="1" fontId="3" fillId="2" borderId="2" xfId="1" applyNumberFormat="1" applyFont="1" applyFill="1" applyBorder="1" applyAlignment="1">
      <alignment vertical="center" wrapText="1"/>
    </xf>
    <xf numFmtId="0" fontId="10" fillId="0" borderId="2" xfId="0" applyFont="1" applyBorder="1" applyAlignment="1">
      <alignment horizontal="right" vertical="center" wrapText="1"/>
    </xf>
    <xf numFmtId="170" fontId="9" fillId="0" borderId="2" xfId="3" applyNumberFormat="1" applyFont="1" applyBorder="1" applyAlignment="1">
      <alignment vertical="center" wrapText="1"/>
    </xf>
    <xf numFmtId="170" fontId="17" fillId="0" borderId="2" xfId="3" applyNumberFormat="1" applyFont="1" applyBorder="1" applyAlignment="1">
      <alignment vertical="center" wrapText="1"/>
    </xf>
    <xf numFmtId="0" fontId="10" fillId="2" borderId="2" xfId="0" applyFont="1" applyFill="1" applyBorder="1" applyAlignment="1">
      <alignment horizontal="right" vertical="center" wrapText="1"/>
    </xf>
    <xf numFmtId="171" fontId="9" fillId="0" borderId="2" xfId="4" applyNumberFormat="1" applyFont="1" applyBorder="1" applyAlignment="1">
      <alignment vertical="center" wrapText="1"/>
    </xf>
    <xf numFmtId="0" fontId="0" fillId="2" borderId="2" xfId="0" applyFill="1" applyBorder="1" applyAlignment="1">
      <alignment horizontal="right" vertical="center" wrapText="1"/>
    </xf>
    <xf numFmtId="171" fontId="17" fillId="0" borderId="2" xfId="4" applyNumberFormat="1" applyFont="1" applyBorder="1" applyAlignment="1">
      <alignment vertical="center" wrapText="1"/>
    </xf>
    <xf numFmtId="9" fontId="17" fillId="0" borderId="2" xfId="3" applyFont="1" applyBorder="1" applyAlignment="1">
      <alignment vertical="center" wrapText="1"/>
    </xf>
    <xf numFmtId="1" fontId="2" fillId="2" borderId="2" xfId="1" applyNumberFormat="1" applyFont="1" applyFill="1" applyBorder="1" applyAlignment="1">
      <alignment vertical="center" wrapText="1"/>
    </xf>
    <xf numFmtId="169" fontId="6" fillId="2" borderId="2" xfId="1" applyNumberFormat="1" applyFont="1" applyFill="1" applyBorder="1" applyAlignment="1">
      <alignment vertical="center" wrapText="1"/>
    </xf>
    <xf numFmtId="169" fontId="3" fillId="2" borderId="2" xfId="1" applyNumberFormat="1" applyFont="1" applyFill="1" applyBorder="1" applyAlignment="1">
      <alignment vertical="center" wrapText="1"/>
    </xf>
    <xf numFmtId="0" fontId="10" fillId="2" borderId="2" xfId="0" applyFont="1" applyFill="1" applyBorder="1" applyAlignment="1">
      <alignment vertical="center" wrapText="1"/>
    </xf>
    <xf numFmtId="0" fontId="0" fillId="0" borderId="2" xfId="0" applyBorder="1" applyAlignment="1">
      <alignment horizontal="right" vertical="center" wrapText="1"/>
    </xf>
    <xf numFmtId="171" fontId="4" fillId="2" borderId="2" xfId="4" applyNumberFormat="1" applyFont="1" applyFill="1" applyBorder="1" applyAlignment="1">
      <alignment vertical="center" wrapText="1"/>
    </xf>
    <xf numFmtId="2" fontId="2" fillId="2" borderId="2" xfId="1" applyNumberFormat="1" applyFont="1" applyFill="1" applyBorder="1" applyAlignment="1">
      <alignment vertical="center" wrapText="1"/>
    </xf>
    <xf numFmtId="167" fontId="2" fillId="2" borderId="2" xfId="1" applyNumberFormat="1" applyFont="1" applyFill="1" applyBorder="1" applyAlignment="1">
      <alignment vertical="center" wrapText="1"/>
    </xf>
    <xf numFmtId="168" fontId="2" fillId="2" borderId="2" xfId="1" applyNumberFormat="1" applyFont="1" applyFill="1" applyBorder="1" applyAlignment="1">
      <alignment vertical="center" wrapText="1"/>
    </xf>
    <xf numFmtId="9" fontId="4" fillId="2" borderId="2" xfId="3" applyFont="1" applyFill="1" applyBorder="1" applyAlignment="1">
      <alignment vertical="center" wrapText="1"/>
    </xf>
    <xf numFmtId="166" fontId="24" fillId="2" borderId="2" xfId="1" applyFont="1" applyFill="1" applyBorder="1" applyAlignment="1">
      <alignment horizontal="left" vertical="center" wrapText="1"/>
    </xf>
    <xf numFmtId="166" fontId="24" fillId="2" borderId="2" xfId="1" quotePrefix="1" applyFont="1" applyFill="1" applyBorder="1" applyAlignment="1">
      <alignment horizontal="left" vertical="center" wrapText="1"/>
    </xf>
    <xf numFmtId="0" fontId="32" fillId="3" borderId="3" xfId="0" applyFont="1" applyFill="1" applyBorder="1" applyAlignment="1">
      <alignment horizontal="left" vertical="center"/>
    </xf>
    <xf numFmtId="0" fontId="41" fillId="4" borderId="3" xfId="0" applyFont="1" applyFill="1" applyBorder="1" applyAlignment="1">
      <alignment horizontal="left" vertical="center"/>
    </xf>
    <xf numFmtId="0" fontId="19" fillId="0" borderId="0" xfId="0" applyFont="1" applyAlignment="1">
      <alignment vertical="center" wrapText="1"/>
    </xf>
    <xf numFmtId="166" fontId="21" fillId="4" borderId="2" xfId="1" applyFont="1" applyFill="1" applyBorder="1" applyAlignment="1">
      <alignment horizontal="left" vertical="center" wrapText="1"/>
    </xf>
    <xf numFmtId="166" fontId="24" fillId="4" borderId="2" xfId="1" applyFont="1" applyFill="1" applyBorder="1" applyAlignment="1">
      <alignment horizontal="left" vertical="center" wrapText="1"/>
    </xf>
    <xf numFmtId="0" fontId="42" fillId="0" borderId="0" xfId="0" applyFont="1"/>
    <xf numFmtId="166" fontId="43" fillId="4" borderId="2" xfId="1" applyFont="1" applyFill="1" applyBorder="1" applyAlignment="1">
      <alignment horizontal="left" vertical="center" wrapText="1"/>
    </xf>
    <xf numFmtId="166" fontId="24" fillId="5" borderId="2" xfId="1" applyFont="1" applyFill="1" applyBorder="1" applyAlignment="1">
      <alignment horizontal="left" vertical="center" wrapText="1"/>
    </xf>
    <xf numFmtId="1" fontId="45" fillId="0" borderId="8" xfId="0" applyNumberFormat="1" applyFont="1" applyFill="1" applyBorder="1" applyAlignment="1">
      <alignment horizontal="right" vertical="top" shrinkToFit="1"/>
    </xf>
    <xf numFmtId="175" fontId="45" fillId="0" borderId="8" xfId="0" applyNumberFormat="1" applyFont="1" applyFill="1" applyBorder="1" applyAlignment="1">
      <alignment horizontal="right" shrinkToFit="1"/>
    </xf>
    <xf numFmtId="174" fontId="9" fillId="0" borderId="2" xfId="0" applyNumberFormat="1" applyFont="1" applyBorder="1" applyAlignment="1">
      <alignment vertical="center" wrapText="1"/>
    </xf>
    <xf numFmtId="2" fontId="17" fillId="0" borderId="2" xfId="0" applyNumberFormat="1" applyFont="1" applyBorder="1" applyAlignment="1">
      <alignment vertical="center" wrapText="1"/>
    </xf>
    <xf numFmtId="176" fontId="3" fillId="2" borderId="2" xfId="1" applyNumberFormat="1" applyFont="1" applyFill="1" applyBorder="1" applyAlignment="1">
      <alignment vertical="center" wrapText="1"/>
    </xf>
    <xf numFmtId="0" fontId="9" fillId="0" borderId="2" xfId="0" applyNumberFormat="1" applyFont="1" applyBorder="1" applyAlignment="1">
      <alignment vertical="center" wrapText="1"/>
    </xf>
    <xf numFmtId="167" fontId="3" fillId="2" borderId="2" xfId="1" applyNumberFormat="1" applyFont="1" applyFill="1" applyBorder="1" applyAlignment="1">
      <alignment vertical="center" wrapText="1"/>
    </xf>
    <xf numFmtId="170" fontId="2" fillId="2" borderId="2" xfId="1" applyNumberFormat="1" applyFont="1" applyFill="1" applyBorder="1" applyAlignment="1">
      <alignment vertical="center" wrapText="1"/>
    </xf>
    <xf numFmtId="170" fontId="6" fillId="2" borderId="2" xfId="1" applyNumberFormat="1" applyFont="1" applyFill="1" applyBorder="1" applyAlignment="1">
      <alignment vertical="center" wrapText="1"/>
    </xf>
    <xf numFmtId="177" fontId="17" fillId="0" borderId="2" xfId="0" applyNumberFormat="1" applyFont="1" applyBorder="1" applyAlignment="1">
      <alignment vertical="center" wrapText="1"/>
    </xf>
    <xf numFmtId="175" fontId="17" fillId="2" borderId="2" xfId="3" applyNumberFormat="1" applyFont="1" applyFill="1" applyBorder="1" applyAlignment="1">
      <alignment vertical="center" wrapText="1"/>
    </xf>
    <xf numFmtId="1" fontId="17" fillId="2" borderId="2" xfId="0" applyNumberFormat="1" applyFont="1" applyFill="1" applyBorder="1" applyAlignment="1">
      <alignment vertical="center" wrapText="1"/>
    </xf>
    <xf numFmtId="1" fontId="4" fillId="2" borderId="2" xfId="0" applyNumberFormat="1" applyFont="1" applyFill="1" applyBorder="1" applyAlignment="1">
      <alignment vertical="center" wrapText="1"/>
    </xf>
    <xf numFmtId="0" fontId="0" fillId="0" borderId="2" xfId="0" applyBorder="1"/>
    <xf numFmtId="166" fontId="5" fillId="2" borderId="2" xfId="1" applyFont="1" applyFill="1" applyBorder="1" applyAlignment="1">
      <alignment horizontal="left" vertical="center"/>
    </xf>
    <xf numFmtId="0" fontId="31" fillId="0" borderId="0" xfId="0" applyFont="1" applyAlignment="1">
      <alignment horizontal="left" vertical="top" wrapText="1"/>
    </xf>
    <xf numFmtId="0" fontId="25" fillId="0" borderId="0" xfId="0" applyFont="1" applyAlignment="1">
      <alignment horizontal="left" vertical="top"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1" fontId="47" fillId="0" borderId="3" xfId="0" applyNumberFormat="1" applyFont="1" applyBorder="1" applyAlignment="1">
      <alignment horizontal="center" vertical="center"/>
    </xf>
    <xf numFmtId="1" fontId="46" fillId="0" borderId="1" xfId="0" applyNumberFormat="1" applyFont="1" applyBorder="1" applyAlignment="1">
      <alignment horizontal="center" vertical="center"/>
    </xf>
    <xf numFmtId="1" fontId="46" fillId="0" borderId="4" xfId="0" applyNumberFormat="1" applyFont="1" applyBorder="1" applyAlignment="1">
      <alignment horizontal="center" vertical="center"/>
    </xf>
    <xf numFmtId="1" fontId="9" fillId="2" borderId="2" xfId="0" applyNumberFormat="1" applyFont="1" applyFill="1" applyBorder="1" applyAlignment="1">
      <alignment vertical="center" wrapText="1"/>
    </xf>
    <xf numFmtId="1" fontId="26" fillId="2" borderId="2" xfId="0" applyNumberFormat="1" applyFont="1" applyFill="1" applyBorder="1" applyAlignment="1">
      <alignment vertical="center" wrapText="1"/>
    </xf>
    <xf numFmtId="1" fontId="26" fillId="2" borderId="0" xfId="0" applyNumberFormat="1" applyFont="1" applyFill="1" applyBorder="1" applyAlignment="1">
      <alignment vertical="center" wrapText="1"/>
    </xf>
    <xf numFmtId="0" fontId="0" fillId="2" borderId="0" xfId="0" applyFill="1" applyAlignment="1">
      <alignment vertical="center"/>
    </xf>
    <xf numFmtId="3" fontId="17" fillId="2" borderId="2" xfId="4" quotePrefix="1" applyNumberFormat="1" applyFont="1" applyFill="1" applyBorder="1" applyAlignment="1">
      <alignment vertical="center" wrapText="1"/>
    </xf>
  </cellXfs>
  <cellStyles count="25">
    <cellStyle name="5x indented GHG Textfiels" xfId="8" xr:uid="{00000000-0005-0000-0000-000000000000}"/>
    <cellStyle name="Bold GHG Numbers (0.00)" xfId="9" xr:uid="{00000000-0005-0000-0000-000001000000}"/>
    <cellStyle name="Comma" xfId="4" builtinId="3"/>
    <cellStyle name="Comma 2" xfId="10" xr:uid="{00000000-0005-0000-0000-000003000000}"/>
    <cellStyle name="Comma 3" xfId="6" xr:uid="{00000000-0005-0000-0000-000004000000}"/>
    <cellStyle name="Comma 4" xfId="24" xr:uid="{00000000-0005-0000-0000-000005000000}"/>
    <cellStyle name="Headline" xfId="11" xr:uid="{00000000-0005-0000-0000-000006000000}"/>
    <cellStyle name="Normal" xfId="0" builtinId="0"/>
    <cellStyle name="Normal 2" xfId="7" xr:uid="{00000000-0005-0000-0000-000008000000}"/>
    <cellStyle name="Normal 2 2" xfId="23" xr:uid="{00000000-0005-0000-0000-000009000000}"/>
    <cellStyle name="Normal 3" xfId="12" xr:uid="{00000000-0005-0000-0000-00000A000000}"/>
    <cellStyle name="Normal 4" xfId="13" xr:uid="{00000000-0005-0000-0000-00000B000000}"/>
    <cellStyle name="Normal 5" xfId="14" xr:uid="{00000000-0005-0000-0000-00000C000000}"/>
    <cellStyle name="Normal 6" xfId="5" xr:uid="{00000000-0005-0000-0000-00000D000000}"/>
    <cellStyle name="Normal 7" xfId="22" xr:uid="{00000000-0005-0000-0000-00000E000000}"/>
    <cellStyle name="Normal GHG Numbers (0.00)" xfId="15" xr:uid="{00000000-0005-0000-0000-00000F000000}"/>
    <cellStyle name="Normal GHG whole table" xfId="16" xr:uid="{00000000-0005-0000-0000-000010000000}"/>
    <cellStyle name="Normal GHG-Shade" xfId="17" xr:uid="{00000000-0005-0000-0000-000011000000}"/>
    <cellStyle name="Normal_AppendixAU" xfId="1" xr:uid="{00000000-0005-0000-0000-000012000000}"/>
    <cellStyle name="Normal_detfuelpri" xfId="2" xr:uid="{00000000-0005-0000-0000-000013000000}"/>
    <cellStyle name="Pattern" xfId="18" xr:uid="{00000000-0005-0000-0000-000014000000}"/>
    <cellStyle name="Percent" xfId="3" builtinId="5"/>
    <cellStyle name="Percent 2" xfId="19" xr:uid="{00000000-0005-0000-0000-000016000000}"/>
    <cellStyle name="Standard_FI00EU01" xfId="20" xr:uid="{00000000-0005-0000-0000-000017000000}"/>
    <cellStyle name="Year" xfId="21"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L14"/>
  <sheetViews>
    <sheetView workbookViewId="0">
      <selection activeCell="A2" sqref="A2:L14"/>
    </sheetView>
  </sheetViews>
  <sheetFormatPr defaultColWidth="8.85546875" defaultRowHeight="15" x14ac:dyDescent="0.25"/>
  <cols>
    <col min="1" max="1" width="175.42578125" customWidth="1"/>
    <col min="2" max="11" width="9.140625" hidden="1" customWidth="1"/>
    <col min="12" max="12" width="10" hidden="1" customWidth="1"/>
  </cols>
  <sheetData>
    <row r="2" spans="1:12" ht="27" customHeight="1" x14ac:dyDescent="0.25">
      <c r="A2" s="132" t="s">
        <v>0</v>
      </c>
      <c r="B2" s="133"/>
      <c r="C2" s="133"/>
      <c r="D2" s="133"/>
      <c r="E2" s="133"/>
      <c r="F2" s="133"/>
      <c r="G2" s="133"/>
      <c r="H2" s="133"/>
      <c r="I2" s="133"/>
      <c r="J2" s="133"/>
      <c r="K2" s="133"/>
      <c r="L2" s="133"/>
    </row>
    <row r="3" spans="1:12" x14ac:dyDescent="0.25">
      <c r="A3" s="133"/>
      <c r="B3" s="133"/>
      <c r="C3" s="133"/>
      <c r="D3" s="133"/>
      <c r="E3" s="133"/>
      <c r="F3" s="133"/>
      <c r="G3" s="133"/>
      <c r="H3" s="133"/>
      <c r="I3" s="133"/>
      <c r="J3" s="133"/>
      <c r="K3" s="133"/>
      <c r="L3" s="133"/>
    </row>
    <row r="4" spans="1:12" x14ac:dyDescent="0.25">
      <c r="A4" s="133"/>
      <c r="B4" s="133"/>
      <c r="C4" s="133"/>
      <c r="D4" s="133"/>
      <c r="E4" s="133"/>
      <c r="F4" s="133"/>
      <c r="G4" s="133"/>
      <c r="H4" s="133"/>
      <c r="I4" s="133"/>
      <c r="J4" s="133"/>
      <c r="K4" s="133"/>
      <c r="L4" s="133"/>
    </row>
    <row r="5" spans="1:12" x14ac:dyDescent="0.25">
      <c r="A5" s="133"/>
      <c r="B5" s="133"/>
      <c r="C5" s="133"/>
      <c r="D5" s="133"/>
      <c r="E5" s="133"/>
      <c r="F5" s="133"/>
      <c r="G5" s="133"/>
      <c r="H5" s="133"/>
      <c r="I5" s="133"/>
      <c r="J5" s="133"/>
      <c r="K5" s="133"/>
      <c r="L5" s="133"/>
    </row>
    <row r="6" spans="1:12" x14ac:dyDescent="0.25">
      <c r="A6" s="133"/>
      <c r="B6" s="133"/>
      <c r="C6" s="133"/>
      <c r="D6" s="133"/>
      <c r="E6" s="133"/>
      <c r="F6" s="133"/>
      <c r="G6" s="133"/>
      <c r="H6" s="133"/>
      <c r="I6" s="133"/>
      <c r="J6" s="133"/>
      <c r="K6" s="133"/>
      <c r="L6" s="133"/>
    </row>
    <row r="7" spans="1:12" x14ac:dyDescent="0.25">
      <c r="A7" s="133"/>
      <c r="B7" s="133"/>
      <c r="C7" s="133"/>
      <c r="D7" s="133"/>
      <c r="E7" s="133"/>
      <c r="F7" s="133"/>
      <c r="G7" s="133"/>
      <c r="H7" s="133"/>
      <c r="I7" s="133"/>
      <c r="J7" s="133"/>
      <c r="K7" s="133"/>
      <c r="L7" s="133"/>
    </row>
    <row r="8" spans="1:12" x14ac:dyDescent="0.25">
      <c r="A8" s="133"/>
      <c r="B8" s="133"/>
      <c r="C8" s="133"/>
      <c r="D8" s="133"/>
      <c r="E8" s="133"/>
      <c r="F8" s="133"/>
      <c r="G8" s="133"/>
      <c r="H8" s="133"/>
      <c r="I8" s="133"/>
      <c r="J8" s="133"/>
      <c r="K8" s="133"/>
      <c r="L8" s="133"/>
    </row>
    <row r="9" spans="1:12" x14ac:dyDescent="0.25">
      <c r="A9" s="133"/>
      <c r="B9" s="133"/>
      <c r="C9" s="133"/>
      <c r="D9" s="133"/>
      <c r="E9" s="133"/>
      <c r="F9" s="133"/>
      <c r="G9" s="133"/>
      <c r="H9" s="133"/>
      <c r="I9" s="133"/>
      <c r="J9" s="133"/>
      <c r="K9" s="133"/>
      <c r="L9" s="133"/>
    </row>
    <row r="10" spans="1:12" x14ac:dyDescent="0.25">
      <c r="A10" s="133"/>
      <c r="B10" s="133"/>
      <c r="C10" s="133"/>
      <c r="D10" s="133"/>
      <c r="E10" s="133"/>
      <c r="F10" s="133"/>
      <c r="G10" s="133"/>
      <c r="H10" s="133"/>
      <c r="I10" s="133"/>
      <c r="J10" s="133"/>
      <c r="K10" s="133"/>
      <c r="L10" s="133"/>
    </row>
    <row r="11" spans="1:12" x14ac:dyDescent="0.25">
      <c r="A11" s="133"/>
      <c r="B11" s="133"/>
      <c r="C11" s="133"/>
      <c r="D11" s="133"/>
      <c r="E11" s="133"/>
      <c r="F11" s="133"/>
      <c r="G11" s="133"/>
      <c r="H11" s="133"/>
      <c r="I11" s="133"/>
      <c r="J11" s="133"/>
      <c r="K11" s="133"/>
      <c r="L11" s="133"/>
    </row>
    <row r="12" spans="1:12" x14ac:dyDescent="0.25">
      <c r="A12" s="133"/>
      <c r="B12" s="133"/>
      <c r="C12" s="133"/>
      <c r="D12" s="133"/>
      <c r="E12" s="133"/>
      <c r="F12" s="133"/>
      <c r="G12" s="133"/>
      <c r="H12" s="133"/>
      <c r="I12" s="133"/>
      <c r="J12" s="133"/>
      <c r="K12" s="133"/>
      <c r="L12" s="133"/>
    </row>
    <row r="13" spans="1:12" x14ac:dyDescent="0.25">
      <c r="A13" s="133"/>
      <c r="B13" s="133"/>
      <c r="C13" s="133"/>
      <c r="D13" s="133"/>
      <c r="E13" s="133"/>
      <c r="F13" s="133"/>
      <c r="G13" s="133"/>
      <c r="H13" s="133"/>
      <c r="I13" s="133"/>
      <c r="J13" s="133"/>
      <c r="K13" s="133"/>
      <c r="L13" s="133"/>
    </row>
    <row r="14" spans="1:12" ht="307.5" customHeight="1" x14ac:dyDescent="0.25">
      <c r="A14" s="133"/>
      <c r="B14" s="133"/>
      <c r="C14" s="133"/>
      <c r="D14" s="133"/>
      <c r="E14" s="133"/>
      <c r="F14" s="133"/>
      <c r="G14" s="133"/>
      <c r="H14" s="133"/>
      <c r="I14" s="133"/>
      <c r="J14" s="133"/>
      <c r="K14" s="133"/>
      <c r="L14" s="133"/>
    </row>
  </sheetData>
  <mergeCells count="1">
    <mergeCell ref="A2:L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40"/>
  <sheetViews>
    <sheetView tabSelected="1" zoomScale="78" zoomScaleNormal="50" workbookViewId="0">
      <pane xSplit="3" ySplit="6" topLeftCell="D7" activePane="bottomRight" state="frozen"/>
      <selection pane="topRight" activeCell="D1" sqref="D1"/>
      <selection pane="bottomLeft" activeCell="A6" sqref="A6"/>
      <selection pane="bottomRight" activeCell="R214" sqref="R214:S214"/>
    </sheetView>
  </sheetViews>
  <sheetFormatPr defaultColWidth="8.85546875" defaultRowHeight="15" x14ac:dyDescent="0.25"/>
  <cols>
    <col min="1" max="1" width="5.85546875" style="10" customWidth="1"/>
    <col min="2" max="2" width="28.5703125" style="59" customWidth="1"/>
    <col min="3" max="3" width="11.85546875" style="60" customWidth="1"/>
    <col min="4" max="5" width="10.5703125" style="10" bestFit="1" customWidth="1"/>
    <col min="6" max="6" width="10.7109375" style="10" bestFit="1" customWidth="1"/>
    <col min="7" max="9" width="14.42578125" style="10" bestFit="1" customWidth="1"/>
    <col min="10" max="16" width="10.5703125" style="10" customWidth="1"/>
    <col min="17" max="18" width="15.85546875" style="10" bestFit="1" customWidth="1"/>
    <col min="19" max="19" width="11.140625" style="10" customWidth="1"/>
    <col min="20" max="20" width="21.7109375" style="10" customWidth="1"/>
    <col min="21" max="21" width="50.7109375" style="10" customWidth="1"/>
    <col min="22" max="16384" width="8.85546875" style="10"/>
  </cols>
  <sheetData>
    <row r="1" spans="1:21" ht="77.25" customHeight="1" x14ac:dyDescent="0.25">
      <c r="A1" s="134" t="s">
        <v>1</v>
      </c>
      <c r="B1" s="135"/>
      <c r="C1" s="135"/>
      <c r="D1" s="135"/>
      <c r="E1" s="135"/>
      <c r="F1" s="135"/>
      <c r="G1" s="4"/>
      <c r="H1" s="4"/>
      <c r="I1" s="4"/>
      <c r="J1" s="4"/>
      <c r="K1" s="4"/>
      <c r="L1" s="4"/>
      <c r="M1" s="4"/>
      <c r="N1" s="4"/>
      <c r="O1" s="4"/>
      <c r="P1" s="4"/>
      <c r="Q1" s="4"/>
      <c r="R1" s="4"/>
      <c r="S1" s="4"/>
      <c r="T1" s="4" t="s">
        <v>2</v>
      </c>
      <c r="U1" s="9"/>
    </row>
    <row r="2" spans="1:21" ht="15.75" x14ac:dyDescent="0.25">
      <c r="A2" s="109" t="s">
        <v>3</v>
      </c>
      <c r="B2" s="11"/>
      <c r="C2" s="11"/>
      <c r="D2" s="11"/>
      <c r="E2" s="11"/>
      <c r="F2" s="11"/>
      <c r="G2" s="11"/>
      <c r="H2" s="11"/>
      <c r="I2" s="11"/>
      <c r="J2" s="11"/>
      <c r="K2" s="11"/>
      <c r="L2" s="11"/>
      <c r="M2" s="11"/>
      <c r="N2" s="11"/>
      <c r="O2" s="11"/>
      <c r="P2" s="11"/>
      <c r="Q2" s="11"/>
      <c r="R2" s="11"/>
      <c r="S2" s="11"/>
      <c r="T2" s="11"/>
      <c r="U2" s="12"/>
    </row>
    <row r="3" spans="1:21" ht="15.75" x14ac:dyDescent="0.25">
      <c r="A3" s="61" t="s">
        <v>4</v>
      </c>
      <c r="B3" s="13"/>
      <c r="C3" s="13"/>
      <c r="D3" s="13"/>
      <c r="E3" s="13"/>
      <c r="F3" s="13"/>
      <c r="G3" s="13"/>
      <c r="H3" s="13"/>
      <c r="I3" s="13"/>
      <c r="J3" s="13"/>
      <c r="K3" s="13"/>
      <c r="L3" s="13"/>
      <c r="M3" s="13"/>
      <c r="N3" s="13"/>
      <c r="O3" s="13"/>
      <c r="P3" s="13"/>
      <c r="Q3" s="13"/>
      <c r="R3" s="13"/>
      <c r="S3" s="13"/>
      <c r="T3" s="13"/>
      <c r="U3" s="14"/>
    </row>
    <row r="4" spans="1:21" ht="15.75" x14ac:dyDescent="0.25">
      <c r="A4" s="62" t="s">
        <v>5</v>
      </c>
      <c r="B4" s="15"/>
      <c r="C4" s="15"/>
      <c r="D4" s="15"/>
      <c r="E4" s="15"/>
      <c r="F4" s="15"/>
      <c r="G4" s="15"/>
      <c r="H4" s="15"/>
      <c r="I4" s="15"/>
      <c r="J4" s="15"/>
      <c r="K4" s="15"/>
      <c r="L4" s="15"/>
      <c r="M4" s="15"/>
      <c r="N4" s="15"/>
      <c r="O4" s="15"/>
      <c r="P4" s="15"/>
      <c r="Q4" s="15"/>
      <c r="R4" s="15"/>
      <c r="S4" s="15"/>
      <c r="T4" s="15"/>
      <c r="U4" s="16"/>
    </row>
    <row r="5" spans="1:21" ht="15.75" x14ac:dyDescent="0.25">
      <c r="A5" s="65"/>
      <c r="B5" s="66"/>
      <c r="C5" s="66"/>
      <c r="D5" s="66"/>
      <c r="E5" s="66"/>
      <c r="F5" s="66"/>
      <c r="G5" s="66"/>
      <c r="H5" s="66"/>
      <c r="I5" s="66"/>
      <c r="J5" s="66"/>
      <c r="K5" s="66"/>
      <c r="L5" s="66"/>
      <c r="M5" s="66"/>
      <c r="N5" s="66"/>
      <c r="O5" s="66"/>
      <c r="P5" s="66"/>
      <c r="Q5" s="66"/>
      <c r="R5" s="66"/>
      <c r="S5" s="66"/>
      <c r="T5" s="66"/>
      <c r="U5" s="60"/>
    </row>
    <row r="6" spans="1:21" s="1" customFormat="1" x14ac:dyDescent="0.25">
      <c r="A6" s="67"/>
      <c r="B6" s="63"/>
      <c r="C6" s="2" t="s">
        <v>6</v>
      </c>
      <c r="D6" s="68">
        <v>2005</v>
      </c>
      <c r="E6" s="68">
        <v>2010</v>
      </c>
      <c r="F6" s="68">
        <v>2015</v>
      </c>
      <c r="G6" s="68">
        <v>2020</v>
      </c>
      <c r="H6" s="68">
        <v>2021</v>
      </c>
      <c r="I6" s="68">
        <v>2022</v>
      </c>
      <c r="J6" s="68">
        <v>2023</v>
      </c>
      <c r="K6" s="68">
        <v>2024</v>
      </c>
      <c r="L6" s="68">
        <v>2025</v>
      </c>
      <c r="M6" s="68">
        <v>2026</v>
      </c>
      <c r="N6" s="68">
        <v>2027</v>
      </c>
      <c r="O6" s="68">
        <v>2028</v>
      </c>
      <c r="P6" s="68">
        <v>2029</v>
      </c>
      <c r="Q6" s="68">
        <v>2030</v>
      </c>
      <c r="R6" s="68">
        <v>2035</v>
      </c>
      <c r="S6" s="68">
        <v>2040</v>
      </c>
      <c r="T6" s="68" t="s">
        <v>7</v>
      </c>
      <c r="U6" s="69" t="s">
        <v>8</v>
      </c>
    </row>
    <row r="7" spans="1:21" ht="15.75" x14ac:dyDescent="0.25">
      <c r="A7" s="17" t="s">
        <v>9</v>
      </c>
      <c r="B7" s="72"/>
      <c r="C7" s="18"/>
      <c r="D7" s="73"/>
      <c r="E7" s="73"/>
      <c r="F7" s="73"/>
      <c r="G7" s="73"/>
      <c r="H7" s="73"/>
      <c r="I7" s="73"/>
      <c r="J7" s="73"/>
      <c r="K7" s="73"/>
      <c r="L7" s="73"/>
      <c r="M7" s="73"/>
      <c r="N7" s="73"/>
      <c r="O7" s="73"/>
      <c r="P7" s="73"/>
      <c r="Q7" s="73"/>
      <c r="R7" s="73"/>
      <c r="S7" s="73"/>
      <c r="T7" s="73"/>
      <c r="U7" s="74"/>
    </row>
    <row r="8" spans="1:21" x14ac:dyDescent="0.25">
      <c r="A8" s="75">
        <v>1</v>
      </c>
      <c r="B8" s="19" t="s">
        <v>10</v>
      </c>
      <c r="C8" s="19" t="s">
        <v>11</v>
      </c>
      <c r="D8" s="86">
        <v>5.4</v>
      </c>
      <c r="E8" s="86">
        <v>5.5476830000000001</v>
      </c>
      <c r="F8" s="86">
        <v>5.6834829999999998</v>
      </c>
      <c r="G8" s="86">
        <v>5.831404</v>
      </c>
      <c r="H8" s="86">
        <v>5.856732</v>
      </c>
      <c r="I8" s="86">
        <v>5.8895689999999998</v>
      </c>
      <c r="J8" s="86">
        <v>5.9164680000000001</v>
      </c>
      <c r="K8" s="86">
        <v>5.9342959999999998</v>
      </c>
      <c r="L8" s="86">
        <v>5.9493289999999996</v>
      </c>
      <c r="M8" s="86">
        <v>5.9663029999999999</v>
      </c>
      <c r="N8" s="86">
        <v>5.9853360000000002</v>
      </c>
      <c r="O8" s="86">
        <v>6.0058999999999996</v>
      </c>
      <c r="P8" s="86">
        <v>6.0270260000000002</v>
      </c>
      <c r="Q8" s="86">
        <v>6.0478259999999997</v>
      </c>
      <c r="R8" s="86">
        <v>6.139958</v>
      </c>
      <c r="S8" s="86">
        <v>6.2128040000000002</v>
      </c>
      <c r="T8" s="130"/>
      <c r="U8" s="130"/>
    </row>
    <row r="9" spans="1:21" x14ac:dyDescent="0.25">
      <c r="A9" s="75">
        <v>2</v>
      </c>
      <c r="B9" s="19" t="s">
        <v>12</v>
      </c>
      <c r="C9" s="19" t="s">
        <v>13</v>
      </c>
      <c r="D9" s="81">
        <v>240475</v>
      </c>
      <c r="E9" s="81">
        <v>257200</v>
      </c>
      <c r="F9" s="81">
        <v>274200</v>
      </c>
      <c r="G9" s="81">
        <v>294000</v>
      </c>
      <c r="H9" s="81">
        <v>314100</v>
      </c>
      <c r="I9" s="81">
        <v>322700</v>
      </c>
      <c r="J9" s="81">
        <v>326500</v>
      </c>
      <c r="K9" s="81">
        <v>331100</v>
      </c>
      <c r="L9" s="81">
        <v>333800</v>
      </c>
      <c r="M9" s="81">
        <v>335500</v>
      </c>
      <c r="N9" s="81">
        <v>337900</v>
      </c>
      <c r="O9" s="81">
        <v>339600</v>
      </c>
      <c r="P9" s="81">
        <v>343300</v>
      </c>
      <c r="Q9" s="81">
        <v>347900</v>
      </c>
      <c r="R9" s="81">
        <v>365700</v>
      </c>
      <c r="S9" s="81">
        <v>386100</v>
      </c>
      <c r="T9" s="130"/>
      <c r="U9" s="130"/>
    </row>
    <row r="10" spans="1:21" x14ac:dyDescent="0.25">
      <c r="A10" s="75">
        <v>3</v>
      </c>
      <c r="B10" s="19" t="s">
        <v>14</v>
      </c>
      <c r="C10" s="19" t="s">
        <v>13</v>
      </c>
      <c r="D10" s="81">
        <v>206402</v>
      </c>
      <c r="E10" s="81">
        <v>223500</v>
      </c>
      <c r="F10" s="81">
        <v>238100</v>
      </c>
      <c r="G10" s="81">
        <v>253800</v>
      </c>
      <c r="H10" s="81">
        <v>271300</v>
      </c>
      <c r="I10" s="81">
        <v>281000</v>
      </c>
      <c r="J10" s="81">
        <v>284900</v>
      </c>
      <c r="K10" s="81">
        <v>289400</v>
      </c>
      <c r="L10" s="81">
        <v>291100</v>
      </c>
      <c r="M10" s="81">
        <v>292400</v>
      </c>
      <c r="N10" s="81">
        <v>294300</v>
      </c>
      <c r="O10" s="81">
        <v>295600</v>
      </c>
      <c r="P10" s="81">
        <v>298900</v>
      </c>
      <c r="Q10" s="81">
        <v>303000</v>
      </c>
      <c r="R10" s="81">
        <v>318500</v>
      </c>
      <c r="S10" s="81">
        <v>336200</v>
      </c>
      <c r="T10" s="130"/>
      <c r="U10" s="130"/>
    </row>
    <row r="11" spans="1:21" x14ac:dyDescent="0.25">
      <c r="A11" s="78"/>
      <c r="B11" s="3" t="s">
        <v>15</v>
      </c>
      <c r="C11" s="3" t="s">
        <v>13</v>
      </c>
      <c r="D11" s="81">
        <v>2775</v>
      </c>
      <c r="E11" s="81">
        <v>3300</v>
      </c>
      <c r="F11" s="81">
        <v>3200</v>
      </c>
      <c r="G11" s="81">
        <v>3200</v>
      </c>
      <c r="H11" s="81">
        <v>3000</v>
      </c>
      <c r="I11" s="81">
        <v>2800</v>
      </c>
      <c r="J11" s="81">
        <v>2700</v>
      </c>
      <c r="K11" s="81">
        <v>2800</v>
      </c>
      <c r="L11" s="81">
        <v>2800</v>
      </c>
      <c r="M11" s="81">
        <v>2800</v>
      </c>
      <c r="N11" s="81">
        <v>2900</v>
      </c>
      <c r="O11" s="81">
        <v>2900</v>
      </c>
      <c r="P11" s="81">
        <v>2900</v>
      </c>
      <c r="Q11" s="81">
        <v>3000</v>
      </c>
      <c r="R11" s="81">
        <v>3200</v>
      </c>
      <c r="S11" s="81">
        <v>3400</v>
      </c>
      <c r="T11" s="130"/>
      <c r="U11" s="130"/>
    </row>
    <row r="12" spans="1:21" x14ac:dyDescent="0.25">
      <c r="A12" s="78"/>
      <c r="B12" s="3" t="s">
        <v>16</v>
      </c>
      <c r="C12" s="3" t="s">
        <v>13</v>
      </c>
      <c r="D12" s="81">
        <v>10823</v>
      </c>
      <c r="E12" s="81">
        <v>10100</v>
      </c>
      <c r="F12" s="81">
        <v>12300</v>
      </c>
      <c r="G12" s="81">
        <v>13100</v>
      </c>
      <c r="H12" s="81">
        <v>13600</v>
      </c>
      <c r="I12" s="81">
        <v>13700</v>
      </c>
      <c r="J12" s="81">
        <v>13500</v>
      </c>
      <c r="K12" s="81">
        <v>13600</v>
      </c>
      <c r="L12" s="81">
        <v>15900</v>
      </c>
      <c r="M12" s="81">
        <v>16600</v>
      </c>
      <c r="N12" s="81">
        <v>17100</v>
      </c>
      <c r="O12" s="81">
        <v>17400</v>
      </c>
      <c r="P12" s="81">
        <v>17700</v>
      </c>
      <c r="Q12" s="81">
        <v>18000</v>
      </c>
      <c r="R12" s="81">
        <v>18700</v>
      </c>
      <c r="S12" s="81">
        <v>19800</v>
      </c>
      <c r="T12" s="130"/>
      <c r="U12" s="130"/>
    </row>
    <row r="13" spans="1:21" x14ac:dyDescent="0.25">
      <c r="A13" s="78"/>
      <c r="B13" s="3" t="s">
        <v>17</v>
      </c>
      <c r="C13" s="3" t="s">
        <v>13</v>
      </c>
      <c r="D13" s="81">
        <v>132067</v>
      </c>
      <c r="E13" s="81">
        <v>150400</v>
      </c>
      <c r="F13" s="81">
        <v>159700</v>
      </c>
      <c r="G13" s="81">
        <v>167600</v>
      </c>
      <c r="H13" s="81">
        <v>179200</v>
      </c>
      <c r="I13" s="81">
        <v>183100</v>
      </c>
      <c r="J13" s="81">
        <v>183900</v>
      </c>
      <c r="K13" s="81">
        <v>185900</v>
      </c>
      <c r="L13" s="81">
        <v>186300</v>
      </c>
      <c r="M13" s="81">
        <v>187400</v>
      </c>
      <c r="N13" s="81">
        <v>188500</v>
      </c>
      <c r="O13" s="81">
        <v>189400</v>
      </c>
      <c r="P13" s="81">
        <v>191600</v>
      </c>
      <c r="Q13" s="81">
        <v>194400</v>
      </c>
      <c r="R13" s="81">
        <v>205600</v>
      </c>
      <c r="S13" s="81">
        <v>217700</v>
      </c>
      <c r="T13" s="130"/>
      <c r="U13" s="130"/>
    </row>
    <row r="14" spans="1:21" x14ac:dyDescent="0.25">
      <c r="A14" s="78"/>
      <c r="B14" s="3" t="s">
        <v>18</v>
      </c>
      <c r="C14" s="3" t="s">
        <v>13</v>
      </c>
      <c r="D14" s="81">
        <v>14563</v>
      </c>
      <c r="E14" s="81">
        <v>8700</v>
      </c>
      <c r="F14" s="81">
        <v>6700</v>
      </c>
      <c r="G14" s="81">
        <v>5300</v>
      </c>
      <c r="H14" s="81">
        <v>5200</v>
      </c>
      <c r="I14" s="81">
        <v>2500</v>
      </c>
      <c r="J14" s="81">
        <v>2400</v>
      </c>
      <c r="K14" s="81">
        <v>3000</v>
      </c>
      <c r="L14" s="81">
        <v>3000</v>
      </c>
      <c r="M14" s="81">
        <v>3100</v>
      </c>
      <c r="N14" s="81">
        <v>3200</v>
      </c>
      <c r="O14" s="81">
        <v>3300</v>
      </c>
      <c r="P14" s="81">
        <v>3300</v>
      </c>
      <c r="Q14" s="81">
        <v>3300</v>
      </c>
      <c r="R14" s="81">
        <v>2800</v>
      </c>
      <c r="S14" s="81">
        <v>2400</v>
      </c>
      <c r="T14" s="130"/>
      <c r="U14" s="130"/>
    </row>
    <row r="15" spans="1:21" x14ac:dyDescent="0.25">
      <c r="A15" s="78"/>
      <c r="B15" s="19" t="s">
        <v>19</v>
      </c>
      <c r="C15" s="19" t="s">
        <v>13</v>
      </c>
      <c r="D15" s="81">
        <v>27143</v>
      </c>
      <c r="E15" s="81">
        <v>30700</v>
      </c>
      <c r="F15" s="81">
        <v>34500</v>
      </c>
      <c r="G15" s="81">
        <v>40700</v>
      </c>
      <c r="H15" s="81">
        <v>46200</v>
      </c>
      <c r="I15" s="81">
        <v>53800</v>
      </c>
      <c r="J15" s="81">
        <v>57800</v>
      </c>
      <c r="K15" s="81">
        <v>58200</v>
      </c>
      <c r="L15" s="81">
        <v>49700</v>
      </c>
      <c r="M15" s="81">
        <v>47700</v>
      </c>
      <c r="N15" s="81">
        <v>46700</v>
      </c>
      <c r="O15" s="81">
        <v>45600</v>
      </c>
      <c r="P15" s="81">
        <v>45500</v>
      </c>
      <c r="Q15" s="81">
        <v>45800</v>
      </c>
      <c r="R15" s="81">
        <v>46600</v>
      </c>
      <c r="S15" s="81">
        <v>48600</v>
      </c>
      <c r="T15" s="130"/>
      <c r="U15" s="130"/>
    </row>
    <row r="16" spans="1:21" x14ac:dyDescent="0.25">
      <c r="A16" s="75">
        <v>4</v>
      </c>
      <c r="B16" s="19" t="s">
        <v>20</v>
      </c>
      <c r="C16" s="19" t="s">
        <v>11</v>
      </c>
      <c r="D16" s="81">
        <v>2499606</v>
      </c>
      <c r="E16" s="81">
        <v>2573417</v>
      </c>
      <c r="F16" s="81">
        <v>2636586</v>
      </c>
      <c r="G16" s="81">
        <v>2728132</v>
      </c>
      <c r="H16" s="81">
        <v>2757161</v>
      </c>
      <c r="I16" s="81">
        <v>2788291</v>
      </c>
      <c r="J16" s="81">
        <v>2814782</v>
      </c>
      <c r="K16" s="81">
        <v>2834240</v>
      </c>
      <c r="L16" s="81" t="s">
        <v>268</v>
      </c>
      <c r="M16" s="81" t="s">
        <v>268</v>
      </c>
      <c r="N16" s="81" t="s">
        <v>268</v>
      </c>
      <c r="O16" s="81" t="s">
        <v>268</v>
      </c>
      <c r="P16" s="81" t="s">
        <v>268</v>
      </c>
      <c r="Q16" s="81" t="s">
        <v>268</v>
      </c>
      <c r="R16" s="81" t="s">
        <v>268</v>
      </c>
      <c r="S16" s="81" t="s">
        <v>268</v>
      </c>
      <c r="T16" s="77"/>
      <c r="U16" s="78"/>
    </row>
    <row r="17" spans="1:21" ht="22.5" x14ac:dyDescent="0.25">
      <c r="A17" s="75">
        <v>5</v>
      </c>
      <c r="B17" s="19" t="s">
        <v>21</v>
      </c>
      <c r="C17" s="19" t="s">
        <v>22</v>
      </c>
      <c r="D17" s="120">
        <v>2.160340469658018</v>
      </c>
      <c r="E17" s="120">
        <v>2.155765272398527</v>
      </c>
      <c r="F17" s="120">
        <v>2.1556220809789628</v>
      </c>
      <c r="G17" s="120">
        <v>2.1375080091432528</v>
      </c>
      <c r="H17" s="120">
        <v>2.1241893382359609</v>
      </c>
      <c r="I17" s="120">
        <v>2.1122504788775633</v>
      </c>
      <c r="J17" s="120">
        <v>2.1019276093139716</v>
      </c>
      <c r="K17" s="120">
        <v>2.0937873997967711</v>
      </c>
      <c r="L17" s="81" t="s">
        <v>268</v>
      </c>
      <c r="M17" s="81" t="s">
        <v>268</v>
      </c>
      <c r="N17" s="81" t="s">
        <v>268</v>
      </c>
      <c r="O17" s="81" t="s">
        <v>268</v>
      </c>
      <c r="P17" s="81" t="s">
        <v>268</v>
      </c>
      <c r="Q17" s="81" t="s">
        <v>268</v>
      </c>
      <c r="R17" s="81" t="s">
        <v>268</v>
      </c>
      <c r="S17" s="81" t="s">
        <v>268</v>
      </c>
      <c r="T17" s="77"/>
      <c r="U17" s="78"/>
    </row>
    <row r="18" spans="1:21" ht="22.5" x14ac:dyDescent="0.25">
      <c r="A18" s="75">
        <v>6</v>
      </c>
      <c r="B18" s="3" t="s">
        <v>23</v>
      </c>
      <c r="C18" s="3" t="s">
        <v>24</v>
      </c>
      <c r="D18" s="81">
        <v>89605</v>
      </c>
      <c r="E18" s="81">
        <v>116500</v>
      </c>
      <c r="F18" s="81">
        <v>131700</v>
      </c>
      <c r="G18" s="81">
        <v>152800</v>
      </c>
      <c r="H18" s="81">
        <v>157500</v>
      </c>
      <c r="I18" s="81">
        <v>172700</v>
      </c>
      <c r="J18" s="81">
        <v>178200</v>
      </c>
      <c r="K18" s="81">
        <v>189300</v>
      </c>
      <c r="L18" s="81">
        <v>205300</v>
      </c>
      <c r="M18" s="81">
        <v>214500</v>
      </c>
      <c r="N18" s="81">
        <v>221600</v>
      </c>
      <c r="O18" s="81">
        <v>228200</v>
      </c>
      <c r="P18" s="81">
        <v>236000</v>
      </c>
      <c r="Q18" s="81">
        <v>244100</v>
      </c>
      <c r="R18" s="81">
        <v>285300</v>
      </c>
      <c r="S18" s="81">
        <v>334200</v>
      </c>
      <c r="T18" s="130"/>
      <c r="U18" s="130"/>
    </row>
    <row r="19" spans="1:21" x14ac:dyDescent="0.25">
      <c r="A19" s="75">
        <v>7</v>
      </c>
      <c r="B19" s="19" t="s">
        <v>26</v>
      </c>
      <c r="C19" s="19" t="s">
        <v>27</v>
      </c>
      <c r="D19" s="81">
        <v>75870</v>
      </c>
      <c r="E19" s="81">
        <v>77425</v>
      </c>
      <c r="F19" s="81">
        <v>81277</v>
      </c>
      <c r="G19" s="81" t="s">
        <v>268</v>
      </c>
      <c r="H19" s="81" t="s">
        <v>268</v>
      </c>
      <c r="I19" s="81" t="s">
        <v>268</v>
      </c>
      <c r="J19" s="81" t="s">
        <v>268</v>
      </c>
      <c r="K19" s="81" t="s">
        <v>268</v>
      </c>
      <c r="L19" s="81" t="s">
        <v>268</v>
      </c>
      <c r="M19" s="81" t="s">
        <v>268</v>
      </c>
      <c r="N19" s="81" t="s">
        <v>268</v>
      </c>
      <c r="O19" s="81" t="s">
        <v>268</v>
      </c>
      <c r="P19" s="81" t="s">
        <v>268</v>
      </c>
      <c r="Q19" s="81" t="s">
        <v>268</v>
      </c>
      <c r="R19" s="81" t="s">
        <v>268</v>
      </c>
      <c r="S19" s="81" t="s">
        <v>268</v>
      </c>
      <c r="T19" s="77"/>
      <c r="U19" s="78"/>
    </row>
    <row r="20" spans="1:21" x14ac:dyDescent="0.25">
      <c r="A20" s="78"/>
      <c r="B20" s="20" t="s">
        <v>28</v>
      </c>
      <c r="C20" s="20" t="s">
        <v>27</v>
      </c>
      <c r="D20" s="81">
        <v>7169</v>
      </c>
      <c r="E20" s="81">
        <v>6837</v>
      </c>
      <c r="F20" s="81">
        <v>6850</v>
      </c>
      <c r="G20" s="81" t="s">
        <v>268</v>
      </c>
      <c r="H20" s="81" t="s">
        <v>268</v>
      </c>
      <c r="I20" s="81" t="s">
        <v>268</v>
      </c>
      <c r="J20" s="81" t="s">
        <v>268</v>
      </c>
      <c r="K20" s="81" t="s">
        <v>268</v>
      </c>
      <c r="L20" s="81" t="s">
        <v>268</v>
      </c>
      <c r="M20" s="81" t="s">
        <v>268</v>
      </c>
      <c r="N20" s="81" t="s">
        <v>268</v>
      </c>
      <c r="O20" s="81" t="s">
        <v>268</v>
      </c>
      <c r="P20" s="81" t="s">
        <v>268</v>
      </c>
      <c r="Q20" s="81" t="s">
        <v>268</v>
      </c>
      <c r="R20" s="81" t="s">
        <v>268</v>
      </c>
      <c r="S20" s="81" t="s">
        <v>268</v>
      </c>
      <c r="T20" s="77"/>
      <c r="U20" s="78"/>
    </row>
    <row r="21" spans="1:21" x14ac:dyDescent="0.25">
      <c r="A21" s="78"/>
      <c r="B21" s="20" t="s">
        <v>29</v>
      </c>
      <c r="C21" s="20" t="s">
        <v>27</v>
      </c>
      <c r="D21" s="81">
        <v>59013</v>
      </c>
      <c r="E21" s="81">
        <v>60737</v>
      </c>
      <c r="F21" s="81">
        <v>63900</v>
      </c>
      <c r="G21" s="81" t="s">
        <v>268</v>
      </c>
      <c r="H21" s="81" t="s">
        <v>268</v>
      </c>
      <c r="I21" s="81" t="s">
        <v>268</v>
      </c>
      <c r="J21" s="81" t="s">
        <v>268</v>
      </c>
      <c r="K21" s="81" t="s">
        <v>268</v>
      </c>
      <c r="L21" s="81" t="s">
        <v>268</v>
      </c>
      <c r="M21" s="81" t="s">
        <v>268</v>
      </c>
      <c r="N21" s="81" t="s">
        <v>268</v>
      </c>
      <c r="O21" s="81" t="s">
        <v>268</v>
      </c>
      <c r="P21" s="81" t="s">
        <v>268</v>
      </c>
      <c r="Q21" s="81" t="s">
        <v>268</v>
      </c>
      <c r="R21" s="81" t="s">
        <v>268</v>
      </c>
      <c r="S21" s="81" t="s">
        <v>268</v>
      </c>
      <c r="T21" s="77"/>
      <c r="U21" s="78"/>
    </row>
    <row r="22" spans="1:21" x14ac:dyDescent="0.25">
      <c r="A22" s="78"/>
      <c r="B22" s="20" t="s">
        <v>30</v>
      </c>
      <c r="C22" s="20" t="s">
        <v>27</v>
      </c>
      <c r="D22" s="81">
        <v>3010</v>
      </c>
      <c r="E22" s="81">
        <v>2620</v>
      </c>
      <c r="F22" s="81">
        <v>3090</v>
      </c>
      <c r="G22" s="81" t="s">
        <v>268</v>
      </c>
      <c r="H22" s="81" t="s">
        <v>268</v>
      </c>
      <c r="I22" s="81" t="s">
        <v>268</v>
      </c>
      <c r="J22" s="81" t="s">
        <v>268</v>
      </c>
      <c r="K22" s="81" t="s">
        <v>268</v>
      </c>
      <c r="L22" s="81" t="s">
        <v>268</v>
      </c>
      <c r="M22" s="81" t="s">
        <v>268</v>
      </c>
      <c r="N22" s="81" t="s">
        <v>268</v>
      </c>
      <c r="O22" s="81" t="s">
        <v>268</v>
      </c>
      <c r="P22" s="81" t="s">
        <v>268</v>
      </c>
      <c r="Q22" s="81" t="s">
        <v>268</v>
      </c>
      <c r="R22" s="81" t="s">
        <v>268</v>
      </c>
      <c r="S22" s="81" t="s">
        <v>268</v>
      </c>
      <c r="T22" s="77"/>
      <c r="U22" s="78"/>
    </row>
    <row r="23" spans="1:21" x14ac:dyDescent="0.25">
      <c r="A23" s="78"/>
      <c r="B23" s="20" t="s">
        <v>31</v>
      </c>
      <c r="C23" s="20" t="s">
        <v>27</v>
      </c>
      <c r="D23" s="81">
        <v>6136</v>
      </c>
      <c r="E23" s="81">
        <v>6577</v>
      </c>
      <c r="F23" s="81">
        <v>6808</v>
      </c>
      <c r="G23" s="81" t="s">
        <v>268</v>
      </c>
      <c r="H23" s="81" t="s">
        <v>268</v>
      </c>
      <c r="I23" s="81" t="s">
        <v>268</v>
      </c>
      <c r="J23" s="81" t="s">
        <v>268</v>
      </c>
      <c r="K23" s="81" t="s">
        <v>268</v>
      </c>
      <c r="L23" s="81" t="s">
        <v>268</v>
      </c>
      <c r="M23" s="81" t="s">
        <v>268</v>
      </c>
      <c r="N23" s="81" t="s">
        <v>268</v>
      </c>
      <c r="O23" s="81" t="s">
        <v>268</v>
      </c>
      <c r="P23" s="81" t="s">
        <v>268</v>
      </c>
      <c r="Q23" s="81" t="s">
        <v>268</v>
      </c>
      <c r="R23" s="81" t="s">
        <v>268</v>
      </c>
      <c r="S23" s="81" t="s">
        <v>268</v>
      </c>
      <c r="T23" s="77"/>
      <c r="U23" s="78"/>
    </row>
    <row r="24" spans="1:21" x14ac:dyDescent="0.25">
      <c r="A24" s="78"/>
      <c r="B24" s="20" t="s">
        <v>32</v>
      </c>
      <c r="C24" s="20" t="s">
        <v>27</v>
      </c>
      <c r="D24" s="81">
        <v>316</v>
      </c>
      <c r="E24" s="81">
        <v>470</v>
      </c>
      <c r="F24" s="81">
        <v>357</v>
      </c>
      <c r="G24" s="81" t="s">
        <v>268</v>
      </c>
      <c r="H24" s="81" t="s">
        <v>268</v>
      </c>
      <c r="I24" s="81" t="s">
        <v>268</v>
      </c>
      <c r="J24" s="81" t="s">
        <v>268</v>
      </c>
      <c r="K24" s="81" t="s">
        <v>268</v>
      </c>
      <c r="L24" s="81" t="s">
        <v>268</v>
      </c>
      <c r="M24" s="81" t="s">
        <v>268</v>
      </c>
      <c r="N24" s="81" t="s">
        <v>268</v>
      </c>
      <c r="O24" s="81" t="s">
        <v>268</v>
      </c>
      <c r="P24" s="81" t="s">
        <v>268</v>
      </c>
      <c r="Q24" s="81" t="s">
        <v>268</v>
      </c>
      <c r="R24" s="81" t="s">
        <v>268</v>
      </c>
      <c r="S24" s="81" t="s">
        <v>268</v>
      </c>
      <c r="T24" s="77"/>
      <c r="U24" s="78"/>
    </row>
    <row r="25" spans="1:21" x14ac:dyDescent="0.25">
      <c r="A25" s="78"/>
      <c r="B25" s="20" t="s">
        <v>33</v>
      </c>
      <c r="C25" s="20" t="s">
        <v>27</v>
      </c>
      <c r="D25" s="81">
        <v>226</v>
      </c>
      <c r="E25" s="81">
        <v>184</v>
      </c>
      <c r="F25" s="81">
        <v>272</v>
      </c>
      <c r="G25" s="81" t="s">
        <v>268</v>
      </c>
      <c r="H25" s="81" t="s">
        <v>268</v>
      </c>
      <c r="I25" s="81" t="s">
        <v>268</v>
      </c>
      <c r="J25" s="81" t="s">
        <v>268</v>
      </c>
      <c r="K25" s="81" t="s">
        <v>268</v>
      </c>
      <c r="L25" s="81" t="s">
        <v>268</v>
      </c>
      <c r="M25" s="81" t="s">
        <v>268</v>
      </c>
      <c r="N25" s="81" t="s">
        <v>268</v>
      </c>
      <c r="O25" s="81" t="s">
        <v>268</v>
      </c>
      <c r="P25" s="81" t="s">
        <v>268</v>
      </c>
      <c r="Q25" s="81" t="s">
        <v>268</v>
      </c>
      <c r="R25" s="81" t="s">
        <v>268</v>
      </c>
      <c r="S25" s="81" t="s">
        <v>268</v>
      </c>
      <c r="T25" s="77"/>
      <c r="U25" s="78"/>
    </row>
    <row r="26" spans="1:21" ht="22.5" x14ac:dyDescent="0.25">
      <c r="A26" s="75">
        <v>8</v>
      </c>
      <c r="B26" s="21" t="s">
        <v>34</v>
      </c>
      <c r="C26" s="21" t="s">
        <v>35</v>
      </c>
      <c r="D26" s="81">
        <v>11501</v>
      </c>
      <c r="E26" s="81">
        <v>12689</v>
      </c>
      <c r="F26" s="81">
        <v>14463</v>
      </c>
      <c r="G26" s="81" t="s">
        <v>268</v>
      </c>
      <c r="H26" s="81" t="s">
        <v>268</v>
      </c>
      <c r="I26" s="81" t="s">
        <v>268</v>
      </c>
      <c r="J26" s="81" t="s">
        <v>268</v>
      </c>
      <c r="K26" s="81" t="s">
        <v>268</v>
      </c>
      <c r="L26" s="81" t="s">
        <v>268</v>
      </c>
      <c r="M26" s="81" t="s">
        <v>268</v>
      </c>
      <c r="N26" s="81" t="s">
        <v>268</v>
      </c>
      <c r="O26" s="81" t="s">
        <v>268</v>
      </c>
      <c r="P26" s="81" t="s">
        <v>268</v>
      </c>
      <c r="Q26" s="81" t="s">
        <v>268</v>
      </c>
      <c r="R26" s="81" t="s">
        <v>268</v>
      </c>
      <c r="S26" s="81" t="s">
        <v>268</v>
      </c>
      <c r="T26" s="77"/>
      <c r="U26" s="78"/>
    </row>
    <row r="27" spans="1:21" x14ac:dyDescent="0.25">
      <c r="A27" s="78"/>
      <c r="B27" s="20" t="s">
        <v>36</v>
      </c>
      <c r="C27" s="20" t="s">
        <v>35</v>
      </c>
      <c r="D27" s="81">
        <v>11059</v>
      </c>
      <c r="E27" s="81">
        <v>10573</v>
      </c>
      <c r="F27" s="81">
        <v>12324</v>
      </c>
      <c r="G27" s="81" t="s">
        <v>268</v>
      </c>
      <c r="H27" s="81" t="s">
        <v>268</v>
      </c>
      <c r="I27" s="81" t="s">
        <v>268</v>
      </c>
      <c r="J27" s="81" t="s">
        <v>268</v>
      </c>
      <c r="K27" s="81" t="s">
        <v>268</v>
      </c>
      <c r="L27" s="81" t="s">
        <v>268</v>
      </c>
      <c r="M27" s="81" t="s">
        <v>268</v>
      </c>
      <c r="N27" s="81" t="s">
        <v>268</v>
      </c>
      <c r="O27" s="81" t="s">
        <v>268</v>
      </c>
      <c r="P27" s="81" t="s">
        <v>268</v>
      </c>
      <c r="Q27" s="81" t="s">
        <v>268</v>
      </c>
      <c r="R27" s="81" t="s">
        <v>268</v>
      </c>
      <c r="S27" s="81" t="s">
        <v>268</v>
      </c>
      <c r="T27" s="77"/>
      <c r="U27" s="78"/>
    </row>
    <row r="28" spans="1:21" x14ac:dyDescent="0.25">
      <c r="A28" s="78"/>
      <c r="B28" s="20" t="s">
        <v>31</v>
      </c>
      <c r="C28" s="20" t="s">
        <v>35</v>
      </c>
      <c r="D28" s="81">
        <v>442</v>
      </c>
      <c r="E28" s="81">
        <v>167</v>
      </c>
      <c r="F28" s="81">
        <v>203</v>
      </c>
      <c r="G28" s="81" t="s">
        <v>268</v>
      </c>
      <c r="H28" s="81" t="s">
        <v>268</v>
      </c>
      <c r="I28" s="81" t="s">
        <v>268</v>
      </c>
      <c r="J28" s="81" t="s">
        <v>268</v>
      </c>
      <c r="K28" s="81" t="s">
        <v>268</v>
      </c>
      <c r="L28" s="81" t="s">
        <v>268</v>
      </c>
      <c r="M28" s="81" t="s">
        <v>268</v>
      </c>
      <c r="N28" s="81" t="s">
        <v>268</v>
      </c>
      <c r="O28" s="81" t="s">
        <v>268</v>
      </c>
      <c r="P28" s="81" t="s">
        <v>268</v>
      </c>
      <c r="Q28" s="81" t="s">
        <v>268</v>
      </c>
      <c r="R28" s="81" t="s">
        <v>268</v>
      </c>
      <c r="S28" s="81" t="s">
        <v>268</v>
      </c>
      <c r="T28" s="77"/>
      <c r="U28" s="78"/>
    </row>
    <row r="29" spans="1:21" x14ac:dyDescent="0.25">
      <c r="A29" s="78"/>
      <c r="B29" s="20" t="s">
        <v>33</v>
      </c>
      <c r="C29" s="20" t="s">
        <v>35</v>
      </c>
      <c r="D29" s="81" t="s">
        <v>268</v>
      </c>
      <c r="E29" s="81">
        <v>1949</v>
      </c>
      <c r="F29" s="81">
        <v>1936</v>
      </c>
      <c r="G29" s="81" t="s">
        <v>268</v>
      </c>
      <c r="H29" s="81" t="s">
        <v>268</v>
      </c>
      <c r="I29" s="81" t="s">
        <v>268</v>
      </c>
      <c r="J29" s="81" t="s">
        <v>268</v>
      </c>
      <c r="K29" s="81" t="s">
        <v>268</v>
      </c>
      <c r="L29" s="81" t="s">
        <v>268</v>
      </c>
      <c r="M29" s="81" t="s">
        <v>268</v>
      </c>
      <c r="N29" s="81" t="s">
        <v>268</v>
      </c>
      <c r="O29" s="81" t="s">
        <v>268</v>
      </c>
      <c r="P29" s="81" t="s">
        <v>268</v>
      </c>
      <c r="Q29" s="81" t="s">
        <v>268</v>
      </c>
      <c r="R29" s="81" t="s">
        <v>268</v>
      </c>
      <c r="S29" s="81" t="s">
        <v>268</v>
      </c>
      <c r="T29" s="77"/>
      <c r="U29" s="78"/>
    </row>
    <row r="30" spans="1:21" ht="45" x14ac:dyDescent="0.25">
      <c r="A30" s="75">
        <v>9</v>
      </c>
      <c r="B30" s="21" t="s">
        <v>37</v>
      </c>
      <c r="C30" s="21" t="s">
        <v>38</v>
      </c>
      <c r="D30" s="77"/>
      <c r="E30" s="77"/>
      <c r="F30" s="77"/>
      <c r="G30" s="77"/>
      <c r="H30" s="77"/>
      <c r="I30" s="77"/>
      <c r="J30" s="77"/>
      <c r="K30" s="77"/>
      <c r="L30" s="77"/>
      <c r="M30" s="77"/>
      <c r="N30" s="77"/>
      <c r="O30" s="77"/>
      <c r="P30" s="77"/>
      <c r="Q30" s="77"/>
      <c r="R30" s="77"/>
      <c r="S30" s="77"/>
      <c r="T30" s="77"/>
      <c r="U30" s="79" t="s">
        <v>39</v>
      </c>
    </row>
    <row r="31" spans="1:21" ht="16.5" customHeight="1" x14ac:dyDescent="0.25">
      <c r="A31" s="78"/>
      <c r="B31" s="22" t="s">
        <v>40</v>
      </c>
      <c r="C31" s="22" t="s">
        <v>38</v>
      </c>
      <c r="D31" s="81">
        <v>9</v>
      </c>
      <c r="E31" s="81">
        <v>11</v>
      </c>
      <c r="F31" s="81">
        <v>8</v>
      </c>
      <c r="G31" s="81">
        <v>6.9117188453881502</v>
      </c>
      <c r="H31" s="81">
        <v>10.9138730107888</v>
      </c>
      <c r="I31" s="81">
        <v>16.407385289949701</v>
      </c>
      <c r="J31" s="81">
        <v>13.3230109605149</v>
      </c>
      <c r="K31" s="81">
        <v>12.7210889521818</v>
      </c>
      <c r="L31" s="81">
        <v>12.530874114970199</v>
      </c>
      <c r="M31" s="81">
        <v>12.2203747256442</v>
      </c>
      <c r="N31" s="81">
        <v>11.971523771862399</v>
      </c>
      <c r="O31" s="81">
        <v>11.7707643463871</v>
      </c>
      <c r="P31" s="81">
        <v>11.6095911949238</v>
      </c>
      <c r="Q31" s="81">
        <v>11.263018563104501</v>
      </c>
      <c r="R31" s="81">
        <v>11.267325540065301</v>
      </c>
      <c r="S31" s="81">
        <v>11.071195351735</v>
      </c>
      <c r="T31" s="77" t="s">
        <v>272</v>
      </c>
      <c r="U31" s="79" t="s">
        <v>39</v>
      </c>
    </row>
    <row r="32" spans="1:21" ht="26.25" customHeight="1" x14ac:dyDescent="0.25">
      <c r="A32" s="78"/>
      <c r="B32" s="22" t="s">
        <v>41</v>
      </c>
      <c r="C32" s="22" t="s">
        <v>38</v>
      </c>
      <c r="D32" s="81">
        <v>6</v>
      </c>
      <c r="E32" s="81">
        <v>6</v>
      </c>
      <c r="F32" s="81">
        <v>7</v>
      </c>
      <c r="G32" s="81">
        <v>3.27608428038767</v>
      </c>
      <c r="H32" s="81">
        <v>14.538262406041699</v>
      </c>
      <c r="I32" s="81">
        <v>37.086762008143097</v>
      </c>
      <c r="J32" s="81">
        <v>13.4702833583206</v>
      </c>
      <c r="K32" s="81">
        <v>14.86265387527</v>
      </c>
      <c r="L32" s="81">
        <v>13.669702622251201</v>
      </c>
      <c r="M32" s="81">
        <v>13.882138739915399</v>
      </c>
      <c r="N32" s="81">
        <v>12.272828323957</v>
      </c>
      <c r="O32" s="81">
        <v>10.7317129083113</v>
      </c>
      <c r="P32" s="81">
        <v>9.2533577508868596</v>
      </c>
      <c r="Q32" s="81">
        <v>7.82529354350992</v>
      </c>
      <c r="R32" s="81">
        <v>8.0808754486398708</v>
      </c>
      <c r="S32" s="81">
        <v>8.1884159208551708</v>
      </c>
      <c r="T32" s="77" t="s">
        <v>272</v>
      </c>
      <c r="U32" s="79" t="s">
        <v>39</v>
      </c>
    </row>
    <row r="33" spans="1:21" ht="24" customHeight="1" x14ac:dyDescent="0.25">
      <c r="A33" s="78"/>
      <c r="B33" s="22" t="s">
        <v>42</v>
      </c>
      <c r="C33" s="22" t="s">
        <v>38</v>
      </c>
      <c r="D33" s="81">
        <v>2</v>
      </c>
      <c r="E33" s="81">
        <v>3</v>
      </c>
      <c r="F33" s="81">
        <v>2</v>
      </c>
      <c r="G33" s="81">
        <v>1.9879951509231699</v>
      </c>
      <c r="H33" s="81">
        <v>4.2399613220154899</v>
      </c>
      <c r="I33" s="81">
        <v>10.1209228036396</v>
      </c>
      <c r="J33" s="81">
        <v>5.0548491755429197</v>
      </c>
      <c r="K33" s="81">
        <v>4.2115385023378096</v>
      </c>
      <c r="L33" s="81">
        <v>4.0820301668163301</v>
      </c>
      <c r="M33" s="81">
        <v>5.3284755944176698</v>
      </c>
      <c r="N33" s="81">
        <v>4.6435225506032802</v>
      </c>
      <c r="O33" s="81">
        <v>4.1032205611181798</v>
      </c>
      <c r="P33" s="81">
        <v>3.5850147593143999</v>
      </c>
      <c r="Q33" s="81">
        <v>3.0843279800909702</v>
      </c>
      <c r="R33" s="81">
        <v>3.1516679431302701</v>
      </c>
      <c r="S33" s="81">
        <v>3.1803384627732298</v>
      </c>
      <c r="T33" s="77" t="s">
        <v>272</v>
      </c>
      <c r="U33" s="79" t="s">
        <v>39</v>
      </c>
    </row>
    <row r="34" spans="1:21" ht="23.25" customHeight="1" x14ac:dyDescent="0.25">
      <c r="A34" s="75">
        <v>10</v>
      </c>
      <c r="B34" s="21" t="s">
        <v>43</v>
      </c>
      <c r="C34" s="21" t="s">
        <v>44</v>
      </c>
      <c r="D34" s="81">
        <v>22</v>
      </c>
      <c r="E34" s="81">
        <v>17.192089834738901</v>
      </c>
      <c r="F34" s="81">
        <v>8.5959541943763202</v>
      </c>
      <c r="G34" s="81">
        <v>25.773815621291099</v>
      </c>
      <c r="H34" s="81">
        <v>54.750724823704502</v>
      </c>
      <c r="I34" s="81">
        <v>78.451649533747499</v>
      </c>
      <c r="J34" s="81">
        <v>83.490564655172406</v>
      </c>
      <c r="K34" s="81">
        <v>84.008803478447604</v>
      </c>
      <c r="L34" s="81">
        <v>87.632186376080298</v>
      </c>
      <c r="M34" s="81">
        <v>91.255569273712993</v>
      </c>
      <c r="N34" s="81">
        <v>95.147350904503696</v>
      </c>
      <c r="O34" s="81">
        <v>99.307531268452394</v>
      </c>
      <c r="P34" s="81">
        <v>103.60191099898</v>
      </c>
      <c r="Q34" s="81">
        <v>108.164689462666</v>
      </c>
      <c r="R34" s="81">
        <v>135.943958344517</v>
      </c>
      <c r="S34" s="81">
        <v>172.98298352031799</v>
      </c>
      <c r="T34" s="77" t="s">
        <v>272</v>
      </c>
      <c r="U34" s="79" t="s">
        <v>39</v>
      </c>
    </row>
    <row r="35" spans="1:21" ht="33.75" x14ac:dyDescent="0.25">
      <c r="A35" s="75">
        <v>11</v>
      </c>
      <c r="B35" s="21" t="s">
        <v>45</v>
      </c>
      <c r="C35" s="21" t="s">
        <v>46</v>
      </c>
      <c r="D35" s="81" t="s">
        <v>268</v>
      </c>
      <c r="E35" s="120">
        <v>7.4472230000000001</v>
      </c>
      <c r="F35" s="120">
        <v>7.45859908333333</v>
      </c>
      <c r="G35" s="120">
        <v>7.4543747499999995</v>
      </c>
      <c r="H35" s="120">
        <v>7.4370460000000005</v>
      </c>
      <c r="I35" s="120">
        <v>7.4395767499999996</v>
      </c>
      <c r="J35" s="120">
        <v>7.4472000000000005</v>
      </c>
      <c r="K35" s="120">
        <v>7.4516</v>
      </c>
      <c r="L35" s="120">
        <v>7.4516</v>
      </c>
      <c r="M35" s="120">
        <v>7.4516</v>
      </c>
      <c r="N35" s="120">
        <v>7.4516</v>
      </c>
      <c r="O35" s="120">
        <v>7.4516</v>
      </c>
      <c r="P35" s="120">
        <v>7.4516</v>
      </c>
      <c r="Q35" s="120">
        <v>7.4516</v>
      </c>
      <c r="R35" s="120">
        <v>7.4516</v>
      </c>
      <c r="S35" s="120">
        <v>7.4516</v>
      </c>
      <c r="T35" s="77" t="s">
        <v>269</v>
      </c>
      <c r="U35" s="78"/>
    </row>
    <row r="36" spans="1:21" ht="45" x14ac:dyDescent="0.25">
      <c r="A36" s="75">
        <v>12</v>
      </c>
      <c r="B36" s="21" t="s">
        <v>47</v>
      </c>
      <c r="C36" s="21"/>
      <c r="D36" s="81">
        <v>3068</v>
      </c>
      <c r="E36" s="81">
        <v>3742</v>
      </c>
      <c r="F36" s="81">
        <v>2921</v>
      </c>
      <c r="G36" s="81" t="s">
        <v>268</v>
      </c>
      <c r="H36" s="81" t="s">
        <v>268</v>
      </c>
      <c r="I36" s="81" t="s">
        <v>268</v>
      </c>
      <c r="J36" s="81" t="s">
        <v>268</v>
      </c>
      <c r="K36" s="81" t="s">
        <v>268</v>
      </c>
      <c r="L36" s="81" t="s">
        <v>268</v>
      </c>
      <c r="M36" s="81" t="s">
        <v>268</v>
      </c>
      <c r="N36" s="81" t="s">
        <v>268</v>
      </c>
      <c r="O36" s="81" t="s">
        <v>268</v>
      </c>
      <c r="P36" s="81" t="s">
        <v>268</v>
      </c>
      <c r="Q36" s="81" t="s">
        <v>268</v>
      </c>
      <c r="R36" s="81" t="s">
        <v>268</v>
      </c>
      <c r="S36" s="81" t="s">
        <v>268</v>
      </c>
      <c r="T36" s="77"/>
      <c r="U36" s="79" t="s">
        <v>39</v>
      </c>
    </row>
    <row r="37" spans="1:21" ht="45" x14ac:dyDescent="0.25">
      <c r="A37" s="75">
        <v>13</v>
      </c>
      <c r="B37" s="21" t="s">
        <v>48</v>
      </c>
      <c r="C37" s="21"/>
      <c r="D37" s="81" t="s">
        <v>268</v>
      </c>
      <c r="E37" s="81" t="s">
        <v>268</v>
      </c>
      <c r="F37" s="81" t="s">
        <v>268</v>
      </c>
      <c r="G37" s="81" t="s">
        <v>268</v>
      </c>
      <c r="H37" s="81" t="s">
        <v>268</v>
      </c>
      <c r="I37" s="81" t="s">
        <v>268</v>
      </c>
      <c r="J37" s="81" t="s">
        <v>268</v>
      </c>
      <c r="K37" s="81" t="s">
        <v>268</v>
      </c>
      <c r="L37" s="81" t="s">
        <v>268</v>
      </c>
      <c r="M37" s="81" t="s">
        <v>268</v>
      </c>
      <c r="N37" s="81" t="s">
        <v>268</v>
      </c>
      <c r="O37" s="81" t="s">
        <v>268</v>
      </c>
      <c r="P37" s="81" t="s">
        <v>268</v>
      </c>
      <c r="Q37" s="81" t="s">
        <v>268</v>
      </c>
      <c r="R37" s="81" t="s">
        <v>268</v>
      </c>
      <c r="S37" s="81" t="s">
        <v>268</v>
      </c>
      <c r="T37" s="77"/>
      <c r="U37" s="79" t="s">
        <v>39</v>
      </c>
    </row>
    <row r="38" spans="1:21" ht="101.25" x14ac:dyDescent="0.25">
      <c r="A38" s="75">
        <v>14</v>
      </c>
      <c r="B38" s="115" t="s">
        <v>49</v>
      </c>
      <c r="C38" s="23"/>
      <c r="D38" s="136" t="s">
        <v>270</v>
      </c>
      <c r="E38" s="137"/>
      <c r="F38" s="137"/>
      <c r="G38" s="137"/>
      <c r="H38" s="137"/>
      <c r="I38" s="137"/>
      <c r="J38" s="137"/>
      <c r="K38" s="137"/>
      <c r="L38" s="137"/>
      <c r="M38" s="137"/>
      <c r="N38" s="137"/>
      <c r="O38" s="137"/>
      <c r="P38" s="137"/>
      <c r="Q38" s="137"/>
      <c r="R38" s="137"/>
      <c r="S38" s="138"/>
      <c r="U38" s="79"/>
    </row>
    <row r="39" spans="1:21" x14ac:dyDescent="0.25">
      <c r="A39" s="78"/>
      <c r="B39" s="24"/>
      <c r="C39" s="24"/>
      <c r="D39" s="77"/>
      <c r="E39" s="77"/>
      <c r="F39" s="77"/>
      <c r="G39" s="77"/>
      <c r="H39" s="77"/>
      <c r="I39" s="77"/>
      <c r="J39" s="77"/>
      <c r="K39" s="77"/>
      <c r="L39" s="77"/>
      <c r="M39" s="77"/>
      <c r="N39" s="77"/>
      <c r="O39" s="77"/>
      <c r="P39" s="77"/>
      <c r="Q39" s="77"/>
      <c r="R39" s="77"/>
      <c r="S39" s="77"/>
      <c r="T39" s="77"/>
      <c r="U39" s="78"/>
    </row>
    <row r="40" spans="1:21" ht="15.75" x14ac:dyDescent="0.25">
      <c r="A40" s="17" t="s">
        <v>50</v>
      </c>
      <c r="B40" s="72"/>
      <c r="C40" s="72"/>
      <c r="D40" s="77"/>
      <c r="E40" s="77"/>
      <c r="F40" s="77"/>
      <c r="G40" s="77"/>
      <c r="H40" s="77"/>
      <c r="I40" s="77"/>
      <c r="J40" s="77"/>
      <c r="K40" s="77"/>
      <c r="L40" s="77"/>
      <c r="M40" s="77"/>
      <c r="N40" s="77"/>
      <c r="O40" s="77"/>
      <c r="P40" s="77"/>
      <c r="Q40" s="77"/>
      <c r="R40" s="77"/>
      <c r="S40" s="77"/>
      <c r="T40" s="77"/>
      <c r="U40" s="78"/>
    </row>
    <row r="41" spans="1:21" ht="15.75" x14ac:dyDescent="0.25">
      <c r="A41" s="8" t="s">
        <v>51</v>
      </c>
      <c r="B41" s="80"/>
      <c r="C41" s="80"/>
      <c r="D41" s="77"/>
      <c r="E41" s="77"/>
      <c r="F41" s="77"/>
      <c r="G41" s="77"/>
      <c r="H41" s="77"/>
      <c r="I41" s="77"/>
      <c r="J41" s="77"/>
      <c r="K41" s="77"/>
      <c r="L41" s="77"/>
      <c r="M41" s="77"/>
      <c r="N41" s="77"/>
      <c r="O41" s="77"/>
      <c r="P41" s="77"/>
      <c r="Q41" s="77"/>
      <c r="R41" s="77"/>
      <c r="S41" s="77"/>
      <c r="T41" s="77"/>
      <c r="U41" s="78"/>
    </row>
    <row r="42" spans="1:21" ht="22.5" x14ac:dyDescent="0.25">
      <c r="A42" s="75">
        <v>1</v>
      </c>
      <c r="B42" s="3" t="s">
        <v>52</v>
      </c>
      <c r="C42" s="3" t="s">
        <v>53</v>
      </c>
      <c r="D42" s="77">
        <f>SUM(D43:D48)</f>
        <v>31017.461818238426</v>
      </c>
      <c r="E42" s="77">
        <f t="shared" ref="E42:S42" si="0">SUM(E43:E48)</f>
        <v>22960.094331206892</v>
      </c>
      <c r="F42" s="77">
        <f t="shared" si="0"/>
        <v>15775.079152130587</v>
      </c>
      <c r="G42" s="77">
        <f t="shared" si="0"/>
        <v>9118.1786735485202</v>
      </c>
      <c r="H42" s="77">
        <f t="shared" si="0"/>
        <v>9132.2503488256643</v>
      </c>
      <c r="I42" s="77">
        <f t="shared" si="0"/>
        <v>9537.2695278620668</v>
      </c>
      <c r="J42" s="77">
        <f t="shared" si="0"/>
        <v>9817.4159058215282</v>
      </c>
      <c r="K42" s="77">
        <f t="shared" si="0"/>
        <v>13788.053830875408</v>
      </c>
      <c r="L42" s="77">
        <f t="shared" si="0"/>
        <v>15159.324405287507</v>
      </c>
      <c r="M42" s="77">
        <f t="shared" si="0"/>
        <v>15034.035251925376</v>
      </c>
      <c r="N42" s="77">
        <f t="shared" si="0"/>
        <v>15403.528722159472</v>
      </c>
      <c r="O42" s="77">
        <f t="shared" si="0"/>
        <v>16993.173495748619</v>
      </c>
      <c r="P42" s="77">
        <f t="shared" si="0"/>
        <v>17499.202437287022</v>
      </c>
      <c r="Q42" s="77">
        <f t="shared" si="0"/>
        <v>18586.541471004308</v>
      </c>
      <c r="R42" s="77">
        <f t="shared" si="0"/>
        <v>17774.577723058512</v>
      </c>
      <c r="S42" s="77">
        <f t="shared" si="0"/>
        <v>16728.659391639962</v>
      </c>
      <c r="T42" s="77"/>
      <c r="U42" s="78"/>
    </row>
    <row r="43" spans="1:21" x14ac:dyDescent="0.25">
      <c r="A43" s="78"/>
      <c r="B43" s="20" t="s">
        <v>54</v>
      </c>
      <c r="C43" s="20" t="s">
        <v>53</v>
      </c>
      <c r="D43" s="81">
        <v>0</v>
      </c>
      <c r="E43" s="81">
        <v>0</v>
      </c>
      <c r="F43" s="81">
        <v>0</v>
      </c>
      <c r="G43" s="81">
        <v>0</v>
      </c>
      <c r="H43" s="81">
        <v>0</v>
      </c>
      <c r="I43" s="81">
        <v>0</v>
      </c>
      <c r="J43" s="81">
        <v>0</v>
      </c>
      <c r="K43" s="81">
        <v>0</v>
      </c>
      <c r="L43" s="81">
        <v>0</v>
      </c>
      <c r="M43" s="81">
        <v>0</v>
      </c>
      <c r="N43" s="81">
        <v>0</v>
      </c>
      <c r="O43" s="81">
        <v>0</v>
      </c>
      <c r="P43" s="81">
        <v>0</v>
      </c>
      <c r="Q43" s="81">
        <v>0</v>
      </c>
      <c r="R43" s="81">
        <v>0</v>
      </c>
      <c r="S43" s="81">
        <v>0</v>
      </c>
      <c r="T43" s="77"/>
      <c r="U43" s="78"/>
    </row>
    <row r="44" spans="1:21" x14ac:dyDescent="0.25">
      <c r="A44" s="78"/>
      <c r="B44" s="20" t="s">
        <v>40</v>
      </c>
      <c r="C44" s="20" t="s">
        <v>53</v>
      </c>
      <c r="D44" s="81">
        <v>19024.7370915094</v>
      </c>
      <c r="E44" s="81">
        <v>12486.191702640899</v>
      </c>
      <c r="F44" s="81">
        <v>7898.8780007768</v>
      </c>
      <c r="G44" s="81">
        <v>3615.4215368087898</v>
      </c>
      <c r="H44" s="81">
        <v>3324.2907855089002</v>
      </c>
      <c r="I44" s="81">
        <v>3271.0147356525299</v>
      </c>
      <c r="J44" s="81">
        <v>2977.7997637929998</v>
      </c>
      <c r="K44" s="81">
        <v>4733.0025058712699</v>
      </c>
      <c r="L44" s="81">
        <v>5023.0199265358597</v>
      </c>
      <c r="M44" s="81">
        <v>4759.7909005636702</v>
      </c>
      <c r="N44" s="81">
        <v>4632.3653284412803</v>
      </c>
      <c r="O44" s="81">
        <v>5144.1494238052701</v>
      </c>
      <c r="P44" s="81">
        <v>5284.1618951706396</v>
      </c>
      <c r="Q44" s="81">
        <v>5421.9209577655502</v>
      </c>
      <c r="R44" s="81">
        <v>3820.35063868426</v>
      </c>
      <c r="S44" s="81">
        <v>2743.4631661439998</v>
      </c>
      <c r="T44" s="77"/>
      <c r="U44" s="78"/>
    </row>
    <row r="45" spans="1:21" x14ac:dyDescent="0.25">
      <c r="A45" s="78"/>
      <c r="B45" s="20" t="s">
        <v>55</v>
      </c>
      <c r="C45" s="20" t="s">
        <v>53</v>
      </c>
      <c r="D45" s="81">
        <v>9383.5031046916902</v>
      </c>
      <c r="E45" s="81">
        <v>7342.7181216241597</v>
      </c>
      <c r="F45" s="81">
        <v>4144.2158361442598</v>
      </c>
      <c r="G45" s="81">
        <v>1190.9492580973799</v>
      </c>
      <c r="H45" s="81">
        <v>1264.5695188386301</v>
      </c>
      <c r="I45" s="81">
        <v>1244.47682035154</v>
      </c>
      <c r="J45" s="81">
        <v>1135.9883004395699</v>
      </c>
      <c r="K45" s="81">
        <v>3021.7571422074302</v>
      </c>
      <c r="L45" s="81">
        <v>3620.5789160869699</v>
      </c>
      <c r="M45" s="81">
        <v>3319.3876499857402</v>
      </c>
      <c r="N45" s="81">
        <v>3127.9863744724498</v>
      </c>
      <c r="O45" s="81">
        <v>3589.9009226978301</v>
      </c>
      <c r="P45" s="81">
        <v>3386.3282571986301</v>
      </c>
      <c r="Q45" s="81">
        <v>3126.6983775886201</v>
      </c>
      <c r="R45" s="81">
        <v>1913.6049719085499</v>
      </c>
      <c r="S45" s="81">
        <v>1396.15386344069</v>
      </c>
      <c r="T45" s="77"/>
      <c r="U45" s="78"/>
    </row>
    <row r="46" spans="1:21" x14ac:dyDescent="0.25">
      <c r="A46" s="78"/>
      <c r="B46" s="20" t="s">
        <v>56</v>
      </c>
      <c r="C46" s="20" t="s">
        <v>53</v>
      </c>
      <c r="D46" s="81">
        <v>0</v>
      </c>
      <c r="E46" s="81">
        <v>0</v>
      </c>
      <c r="F46" s="81">
        <v>0</v>
      </c>
      <c r="G46" s="81">
        <v>0</v>
      </c>
      <c r="H46" s="81">
        <v>0</v>
      </c>
      <c r="I46" s="81">
        <v>0</v>
      </c>
      <c r="J46" s="81">
        <v>0</v>
      </c>
      <c r="K46" s="81">
        <v>0</v>
      </c>
      <c r="L46" s="81">
        <v>0</v>
      </c>
      <c r="M46" s="81">
        <v>0</v>
      </c>
      <c r="N46" s="81">
        <v>0</v>
      </c>
      <c r="O46" s="81">
        <v>0</v>
      </c>
      <c r="P46" s="81">
        <v>0</v>
      </c>
      <c r="Q46" s="81">
        <v>0</v>
      </c>
      <c r="R46" s="81">
        <v>0</v>
      </c>
      <c r="S46" s="81">
        <v>0</v>
      </c>
      <c r="T46" s="77"/>
      <c r="U46" s="78"/>
    </row>
    <row r="47" spans="1:21" x14ac:dyDescent="0.25">
      <c r="A47" s="78"/>
      <c r="B47" s="20" t="s">
        <v>57</v>
      </c>
      <c r="C47" s="20" t="s">
        <v>53</v>
      </c>
      <c r="D47" s="81">
        <v>2517.7444753571899</v>
      </c>
      <c r="E47" s="81">
        <v>3027.60770895633</v>
      </c>
      <c r="F47" s="81">
        <v>3581.8646709076202</v>
      </c>
      <c r="G47" s="81">
        <v>3806.6108362847799</v>
      </c>
      <c r="H47" s="81">
        <v>3918.41676240168</v>
      </c>
      <c r="I47" s="81">
        <v>4332.7562924636304</v>
      </c>
      <c r="J47" s="81">
        <v>4934.66199422094</v>
      </c>
      <c r="K47" s="81">
        <v>5233.0997639358402</v>
      </c>
      <c r="L47" s="81">
        <v>5663.2581988526199</v>
      </c>
      <c r="M47" s="81">
        <v>6037.3265906045899</v>
      </c>
      <c r="N47" s="81">
        <v>6637.5179825442301</v>
      </c>
      <c r="O47" s="81">
        <v>7216.9729387679199</v>
      </c>
      <c r="P47" s="81">
        <v>7743.4614060316198</v>
      </c>
      <c r="Q47" s="81">
        <v>8896.7773156953099</v>
      </c>
      <c r="R47" s="81">
        <v>10851.5750970346</v>
      </c>
      <c r="S47" s="81">
        <v>11413.2764672184</v>
      </c>
      <c r="T47" s="81"/>
      <c r="U47" s="78"/>
    </row>
    <row r="48" spans="1:21" ht="30" x14ac:dyDescent="0.25">
      <c r="A48" s="78"/>
      <c r="B48" s="107" t="s">
        <v>58</v>
      </c>
      <c r="C48" s="107" t="s">
        <v>53</v>
      </c>
      <c r="D48" s="81">
        <v>91.477146680142994</v>
      </c>
      <c r="E48" s="81">
        <v>103.576797985504</v>
      </c>
      <c r="F48" s="81">
        <v>150.12064430190699</v>
      </c>
      <c r="G48" s="81">
        <v>505.19704235757098</v>
      </c>
      <c r="H48" s="81">
        <v>624.97328207645296</v>
      </c>
      <c r="I48" s="81">
        <v>689.02167939436504</v>
      </c>
      <c r="J48" s="81">
        <v>768.96584736801901</v>
      </c>
      <c r="K48" s="81">
        <v>800.19441886086804</v>
      </c>
      <c r="L48" s="81">
        <v>852.46736381205801</v>
      </c>
      <c r="M48" s="81">
        <v>917.53011077137398</v>
      </c>
      <c r="N48" s="81">
        <v>1005.65903670151</v>
      </c>
      <c r="O48" s="81">
        <v>1042.1502104776</v>
      </c>
      <c r="P48" s="81">
        <v>1085.2508788861301</v>
      </c>
      <c r="Q48" s="81">
        <v>1141.1448199548299</v>
      </c>
      <c r="R48" s="81">
        <v>1189.0470154310999</v>
      </c>
      <c r="S48" s="81">
        <v>1175.7658948368701</v>
      </c>
      <c r="T48" s="81"/>
      <c r="U48" s="85" t="s">
        <v>59</v>
      </c>
    </row>
    <row r="49" spans="1:21" ht="60" x14ac:dyDescent="0.25">
      <c r="A49" s="78"/>
      <c r="B49" s="108" t="s">
        <v>60</v>
      </c>
      <c r="C49" s="107" t="s">
        <v>61</v>
      </c>
      <c r="D49" s="81">
        <v>0</v>
      </c>
      <c r="E49" s="81">
        <v>0</v>
      </c>
      <c r="F49" s="81">
        <v>24.137653692034199</v>
      </c>
      <c r="G49" s="81">
        <v>344.60611990562302</v>
      </c>
      <c r="H49" s="81">
        <v>469.85835934273501</v>
      </c>
      <c r="I49" s="81">
        <v>540.06471961140403</v>
      </c>
      <c r="J49" s="81">
        <v>613.12782044450103</v>
      </c>
      <c r="K49" s="81">
        <v>646.40110477414999</v>
      </c>
      <c r="L49" s="81">
        <v>698.60354238614002</v>
      </c>
      <c r="M49" s="81">
        <v>775.33214267524704</v>
      </c>
      <c r="N49" s="81">
        <v>884.80136469395802</v>
      </c>
      <c r="O49" s="81">
        <v>926.147972101645</v>
      </c>
      <c r="P49" s="81">
        <v>969.24864051017596</v>
      </c>
      <c r="Q49" s="81">
        <v>1033.2898604704501</v>
      </c>
      <c r="R49" s="81">
        <v>1119.87614595268</v>
      </c>
      <c r="S49" s="81">
        <v>1122.86053328044</v>
      </c>
      <c r="T49" s="81"/>
      <c r="U49" s="85" t="s">
        <v>62</v>
      </c>
    </row>
    <row r="50" spans="1:21" x14ac:dyDescent="0.25">
      <c r="A50" s="75">
        <v>2</v>
      </c>
      <c r="B50" s="3" t="s">
        <v>63</v>
      </c>
      <c r="C50" s="3" t="s">
        <v>53</v>
      </c>
      <c r="D50" s="77">
        <f>SUM(D51:D54)</f>
        <v>18079.189800641354</v>
      </c>
      <c r="E50" s="77">
        <f t="shared" ref="E50:S50" si="1">SUM(E51:E54)</f>
        <v>9594.7672610735572</v>
      </c>
      <c r="F50" s="77">
        <f t="shared" si="1"/>
        <v>3821.9373927928991</v>
      </c>
      <c r="G50" s="77">
        <f t="shared" si="1"/>
        <v>5455.5228198067425</v>
      </c>
      <c r="H50" s="77">
        <f t="shared" si="1"/>
        <v>3044.8046794506158</v>
      </c>
      <c r="I50" s="77">
        <f t="shared" si="1"/>
        <v>5388.2401207382327</v>
      </c>
      <c r="J50" s="77">
        <f t="shared" si="1"/>
        <v>4621.8187318904538</v>
      </c>
      <c r="K50" s="77">
        <f t="shared" si="1"/>
        <v>3934.5644602704128</v>
      </c>
      <c r="L50" s="77">
        <f t="shared" si="1"/>
        <v>3925.6351703333071</v>
      </c>
      <c r="M50" s="77">
        <f t="shared" si="1"/>
        <v>3834.9770282410318</v>
      </c>
      <c r="N50" s="77">
        <f t="shared" si="1"/>
        <v>3827.8393684654834</v>
      </c>
      <c r="O50" s="77">
        <f t="shared" si="1"/>
        <v>3828.3600261877341</v>
      </c>
      <c r="P50" s="77">
        <f t="shared" si="1"/>
        <v>3149.1101624956232</v>
      </c>
      <c r="Q50" s="77">
        <f t="shared" si="1"/>
        <v>3752.1672558247878</v>
      </c>
      <c r="R50" s="77">
        <f t="shared" si="1"/>
        <v>2648.8377388874878</v>
      </c>
      <c r="S50" s="77">
        <f t="shared" si="1"/>
        <v>1969.3716542993138</v>
      </c>
      <c r="T50" s="77"/>
      <c r="U50" s="78"/>
    </row>
    <row r="51" spans="1:21" x14ac:dyDescent="0.25">
      <c r="A51" s="78"/>
      <c r="B51" s="20" t="s">
        <v>54</v>
      </c>
      <c r="C51" s="20" t="s">
        <v>53</v>
      </c>
      <c r="D51" s="81">
        <v>3505.0898917872901</v>
      </c>
      <c r="E51" s="81">
        <v>2642.7836620082699</v>
      </c>
      <c r="F51" s="81">
        <v>1544.7054343120501</v>
      </c>
      <c r="G51" s="81">
        <v>546.79589134958599</v>
      </c>
      <c r="H51" s="81">
        <v>122.66763183324299</v>
      </c>
      <c r="I51" s="81">
        <v>1079.60227227165</v>
      </c>
      <c r="J51" s="81">
        <v>324.91936435768901</v>
      </c>
      <c r="K51" s="81">
        <v>455.78543548073299</v>
      </c>
      <c r="L51" s="81">
        <v>313.96178107717702</v>
      </c>
      <c r="M51" s="81">
        <v>235.87337949009199</v>
      </c>
      <c r="N51" s="81">
        <v>192.747314135523</v>
      </c>
      <c r="O51" s="81">
        <v>171.223746295735</v>
      </c>
      <c r="P51" s="81">
        <v>51.0758881359463</v>
      </c>
      <c r="Q51" s="81">
        <v>46.749232296157899</v>
      </c>
      <c r="R51" s="81">
        <v>37.7977633438826</v>
      </c>
      <c r="S51" s="81">
        <v>30.073129268595999</v>
      </c>
      <c r="T51" s="77"/>
      <c r="U51" s="78"/>
    </row>
    <row r="52" spans="1:21" x14ac:dyDescent="0.25">
      <c r="A52" s="78"/>
      <c r="B52" s="20" t="s">
        <v>40</v>
      </c>
      <c r="C52" s="20" t="s">
        <v>53</v>
      </c>
      <c r="D52" s="81">
        <v>9445.8598953222208</v>
      </c>
      <c r="E52" s="81">
        <v>3832.6581754028398</v>
      </c>
      <c r="F52" s="81">
        <v>394.719818059273</v>
      </c>
      <c r="G52" s="81">
        <v>3526.50999203213</v>
      </c>
      <c r="H52" s="81">
        <v>1966.68781680899</v>
      </c>
      <c r="I52" s="81">
        <v>3789.12766882199</v>
      </c>
      <c r="J52" s="81">
        <v>3854.59102672377</v>
      </c>
      <c r="K52" s="81">
        <v>1656.4202320183399</v>
      </c>
      <c r="L52" s="81">
        <v>1051.5060868379901</v>
      </c>
      <c r="M52" s="81">
        <v>1136.7359397382199</v>
      </c>
      <c r="N52" s="81">
        <v>1042.5923563925101</v>
      </c>
      <c r="O52" s="81">
        <v>302.40379011594899</v>
      </c>
      <c r="P52" s="81">
        <v>24.8747738843363</v>
      </c>
      <c r="Q52" s="81">
        <v>422.11884812263997</v>
      </c>
      <c r="R52" s="81">
        <v>295.65844845821499</v>
      </c>
      <c r="S52" s="81">
        <v>582.34986625630495</v>
      </c>
      <c r="T52" s="81"/>
      <c r="U52" s="78"/>
    </row>
    <row r="53" spans="1:21" x14ac:dyDescent="0.25">
      <c r="A53" s="78"/>
      <c r="B53" s="20" t="s">
        <v>55</v>
      </c>
      <c r="C53" s="20" t="s">
        <v>53</v>
      </c>
      <c r="D53" s="81">
        <v>5010.4474058874202</v>
      </c>
      <c r="E53" s="81">
        <v>3021.7241878694899</v>
      </c>
      <c r="F53" s="81">
        <v>1374.2090824745401</v>
      </c>
      <c r="G53" s="81">
        <v>790.42212392076306</v>
      </c>
      <c r="H53" s="81">
        <v>536.80425164350595</v>
      </c>
      <c r="I53" s="81">
        <v>402.33986227551901</v>
      </c>
      <c r="J53" s="81">
        <v>216.16894800899499</v>
      </c>
      <c r="K53" s="81">
        <v>1706.6235750113401</v>
      </c>
      <c r="L53" s="81">
        <v>2434.88779849814</v>
      </c>
      <c r="M53" s="81">
        <v>2422.6428422927202</v>
      </c>
      <c r="N53" s="81">
        <v>2485.2769516174499</v>
      </c>
      <c r="O53" s="81">
        <v>3048.6274561760501</v>
      </c>
      <c r="P53" s="81">
        <v>2911.3365585553402</v>
      </c>
      <c r="Q53" s="81">
        <v>2648.73312260599</v>
      </c>
      <c r="R53" s="81">
        <v>1474.62449940539</v>
      </c>
      <c r="S53" s="81">
        <v>973.97342853441296</v>
      </c>
      <c r="T53" s="77"/>
      <c r="U53" s="78"/>
    </row>
    <row r="54" spans="1:21" x14ac:dyDescent="0.25">
      <c r="A54" s="78"/>
      <c r="B54" s="25" t="s">
        <v>64</v>
      </c>
      <c r="C54" s="25" t="s">
        <v>53</v>
      </c>
      <c r="D54" s="81">
        <v>117.79260764441899</v>
      </c>
      <c r="E54" s="81">
        <v>97.601235792957496</v>
      </c>
      <c r="F54" s="81">
        <v>508.303057947036</v>
      </c>
      <c r="G54" s="81">
        <v>591.79481250426397</v>
      </c>
      <c r="H54" s="81">
        <v>418.64497916487699</v>
      </c>
      <c r="I54" s="81">
        <v>117.170317369073</v>
      </c>
      <c r="J54" s="81">
        <v>226.1393928</v>
      </c>
      <c r="K54" s="81">
        <v>115.73521776</v>
      </c>
      <c r="L54" s="81">
        <v>125.27950392</v>
      </c>
      <c r="M54" s="81">
        <v>39.724866719999802</v>
      </c>
      <c r="N54" s="81">
        <v>107.22274632</v>
      </c>
      <c r="O54" s="81">
        <v>306.10503360000001</v>
      </c>
      <c r="P54" s="81">
        <v>161.82294192000001</v>
      </c>
      <c r="Q54" s="81">
        <v>634.56605279999997</v>
      </c>
      <c r="R54" s="81">
        <v>840.75702767999996</v>
      </c>
      <c r="S54" s="81">
        <v>382.97523023999997</v>
      </c>
      <c r="T54" s="77"/>
      <c r="U54" s="78"/>
    </row>
    <row r="55" spans="1:21" x14ac:dyDescent="0.25">
      <c r="A55" s="75">
        <v>3</v>
      </c>
      <c r="B55" s="26" t="s">
        <v>65</v>
      </c>
      <c r="C55" s="26" t="s">
        <v>66</v>
      </c>
      <c r="D55" s="76">
        <f>D50/(D42+D50)*100</f>
        <v>36.823671685360161</v>
      </c>
      <c r="E55" s="76">
        <f t="shared" ref="E55:S55" si="2">E50/(E42+E50)*100</f>
        <v>29.472609594349219</v>
      </c>
      <c r="F55" s="76">
        <f t="shared" si="2"/>
        <v>19.502649212096287</v>
      </c>
      <c r="G55" s="76">
        <f t="shared" si="2"/>
        <v>37.434023348798071</v>
      </c>
      <c r="H55" s="76">
        <f>H50/(H42+H50)*100</f>
        <v>25.004442144511046</v>
      </c>
      <c r="I55" s="76">
        <f t="shared" si="2"/>
        <v>36.100878613840415</v>
      </c>
      <c r="J55" s="76">
        <f t="shared" si="2"/>
        <v>32.008751487556822</v>
      </c>
      <c r="K55" s="76">
        <f t="shared" si="2"/>
        <v>22.200808004966806</v>
      </c>
      <c r="L55" s="76">
        <f t="shared" si="2"/>
        <v>20.569261123025512</v>
      </c>
      <c r="M55" s="76">
        <f t="shared" si="2"/>
        <v>20.324206541918745</v>
      </c>
      <c r="N55" s="76">
        <f t="shared" si="2"/>
        <v>19.904144886767085</v>
      </c>
      <c r="O55" s="76">
        <f t="shared" si="2"/>
        <v>18.386542096692338</v>
      </c>
      <c r="P55" s="76">
        <f t="shared" si="2"/>
        <v>15.251174386660402</v>
      </c>
      <c r="Q55" s="76">
        <f t="shared" si="2"/>
        <v>16.79670611989485</v>
      </c>
      <c r="R55" s="76">
        <f t="shared" si="2"/>
        <v>12.969611982006359</v>
      </c>
      <c r="S55" s="76">
        <f t="shared" si="2"/>
        <v>10.53250820613548</v>
      </c>
      <c r="T55" s="77"/>
      <c r="U55" s="78"/>
    </row>
    <row r="56" spans="1:21" ht="22.5" x14ac:dyDescent="0.25">
      <c r="A56" s="75">
        <v>4</v>
      </c>
      <c r="B56" s="23" t="s">
        <v>67</v>
      </c>
      <c r="C56" s="23"/>
      <c r="D56" s="81"/>
      <c r="E56" s="81"/>
      <c r="F56" s="81"/>
      <c r="G56" s="81"/>
      <c r="H56" s="81"/>
      <c r="I56" s="81"/>
      <c r="J56" s="81"/>
      <c r="K56" s="81"/>
      <c r="L56" s="81"/>
      <c r="M56" s="81"/>
      <c r="N56" s="81"/>
      <c r="O56" s="81"/>
      <c r="P56" s="81"/>
      <c r="Q56" s="81"/>
      <c r="R56" s="81"/>
      <c r="S56" s="81"/>
      <c r="T56" s="77"/>
      <c r="U56" s="78"/>
    </row>
    <row r="57" spans="1:21" ht="22.5" x14ac:dyDescent="0.25">
      <c r="A57" s="75"/>
      <c r="B57" s="23" t="s">
        <v>271</v>
      </c>
      <c r="C57" s="23" t="s">
        <v>69</v>
      </c>
      <c r="D57" s="81" t="s">
        <v>268</v>
      </c>
      <c r="E57" s="81" t="s">
        <v>268</v>
      </c>
      <c r="F57" s="81" t="s">
        <v>268</v>
      </c>
      <c r="G57" s="81" t="s">
        <v>268</v>
      </c>
      <c r="H57" s="81" t="s">
        <v>268</v>
      </c>
      <c r="I57" s="81" t="s">
        <v>268</v>
      </c>
      <c r="J57" s="81">
        <v>0.47514619883040898</v>
      </c>
      <c r="K57" s="81">
        <v>0.475029079584256</v>
      </c>
      <c r="L57" s="81">
        <v>0.46969115337637402</v>
      </c>
      <c r="M57" s="81">
        <v>0.43135287033320002</v>
      </c>
      <c r="N57" s="81">
        <v>0.41363651540953</v>
      </c>
      <c r="O57" s="81">
        <v>0.40363798300904402</v>
      </c>
      <c r="P57" s="81">
        <v>0.36696572040706998</v>
      </c>
      <c r="Q57" s="81">
        <v>0.35702872563292298</v>
      </c>
      <c r="R57" s="81">
        <v>0.34018451893278201</v>
      </c>
      <c r="S57" s="81">
        <v>0.34472482264908799</v>
      </c>
      <c r="T57" s="77"/>
      <c r="U57" s="78"/>
    </row>
    <row r="58" spans="1:21" ht="22.5" x14ac:dyDescent="0.25">
      <c r="A58" s="78"/>
      <c r="B58" s="23" t="s">
        <v>273</v>
      </c>
      <c r="C58" s="23" t="s">
        <v>69</v>
      </c>
      <c r="D58" s="81" t="s">
        <v>268</v>
      </c>
      <c r="E58" s="81">
        <v>100</v>
      </c>
      <c r="F58" s="81">
        <v>17.123136538949812</v>
      </c>
      <c r="G58" s="81">
        <v>99.88224184524779</v>
      </c>
      <c r="H58" s="81">
        <v>99.863706433807522</v>
      </c>
      <c r="I58" s="81">
        <v>71.55658091186136</v>
      </c>
      <c r="J58" s="81" t="s">
        <v>268</v>
      </c>
      <c r="K58" s="81" t="s">
        <v>268</v>
      </c>
      <c r="L58" s="81" t="s">
        <v>268</v>
      </c>
      <c r="M58" s="81" t="s">
        <v>268</v>
      </c>
      <c r="N58" s="81" t="s">
        <v>268</v>
      </c>
      <c r="O58" s="81" t="s">
        <v>268</v>
      </c>
      <c r="P58" s="81" t="s">
        <v>268</v>
      </c>
      <c r="Q58" s="81" t="s">
        <v>268</v>
      </c>
      <c r="R58" s="81" t="s">
        <v>268</v>
      </c>
      <c r="S58" s="81" t="s">
        <v>268</v>
      </c>
      <c r="T58" s="77"/>
      <c r="U58" s="82"/>
    </row>
    <row r="59" spans="1:21" ht="22.5" x14ac:dyDescent="0.25">
      <c r="A59" s="78"/>
      <c r="B59" s="27" t="s">
        <v>274</v>
      </c>
      <c r="C59" s="23" t="s">
        <v>69</v>
      </c>
      <c r="D59" s="81" t="s">
        <v>268</v>
      </c>
      <c r="E59" s="81">
        <v>0</v>
      </c>
      <c r="F59" s="81">
        <v>82.405330737888264</v>
      </c>
      <c r="G59" s="81">
        <v>0</v>
      </c>
      <c r="H59" s="81">
        <v>0</v>
      </c>
      <c r="I59" s="81">
        <v>28.439628590070885</v>
      </c>
      <c r="J59" s="81" t="s">
        <v>268</v>
      </c>
      <c r="K59" s="81" t="s">
        <v>268</v>
      </c>
      <c r="L59" s="81" t="s">
        <v>268</v>
      </c>
      <c r="M59" s="81" t="s">
        <v>268</v>
      </c>
      <c r="N59" s="81" t="s">
        <v>268</v>
      </c>
      <c r="O59" s="81" t="s">
        <v>268</v>
      </c>
      <c r="P59" s="81" t="s">
        <v>268</v>
      </c>
      <c r="Q59" s="81" t="s">
        <v>268</v>
      </c>
      <c r="R59" s="81" t="s">
        <v>268</v>
      </c>
      <c r="S59" s="81" t="s">
        <v>268</v>
      </c>
      <c r="T59" s="77"/>
      <c r="U59" s="82"/>
    </row>
    <row r="60" spans="1:21" ht="22.5" x14ac:dyDescent="0.25">
      <c r="A60" s="78"/>
      <c r="B60" s="27" t="s">
        <v>72</v>
      </c>
      <c r="C60" s="23" t="s">
        <v>69</v>
      </c>
      <c r="D60" s="81" t="s">
        <v>268</v>
      </c>
      <c r="E60" s="81" t="s">
        <v>268</v>
      </c>
      <c r="F60" s="81" t="s">
        <v>268</v>
      </c>
      <c r="G60" s="81" t="s">
        <v>268</v>
      </c>
      <c r="H60" s="81" t="s">
        <v>268</v>
      </c>
      <c r="I60" s="81" t="s">
        <v>268</v>
      </c>
      <c r="J60" s="81" t="s">
        <v>268</v>
      </c>
      <c r="K60" s="81" t="s">
        <v>268</v>
      </c>
      <c r="L60" s="81" t="s">
        <v>268</v>
      </c>
      <c r="M60" s="81" t="s">
        <v>268</v>
      </c>
      <c r="N60" s="81" t="s">
        <v>268</v>
      </c>
      <c r="O60" s="81" t="s">
        <v>268</v>
      </c>
      <c r="P60" s="81" t="s">
        <v>268</v>
      </c>
      <c r="Q60" s="81" t="s">
        <v>268</v>
      </c>
      <c r="R60" s="81" t="s">
        <v>268</v>
      </c>
      <c r="S60" s="81" t="s">
        <v>268</v>
      </c>
      <c r="T60" s="77"/>
      <c r="U60" s="83" t="s">
        <v>73</v>
      </c>
    </row>
    <row r="61" spans="1:21" x14ac:dyDescent="0.25">
      <c r="A61" s="75">
        <v>5</v>
      </c>
      <c r="B61" s="21" t="s">
        <v>74</v>
      </c>
      <c r="C61" s="21" t="s">
        <v>53</v>
      </c>
      <c r="D61" s="77"/>
      <c r="E61" s="77"/>
      <c r="F61" s="77"/>
      <c r="G61" s="77"/>
      <c r="H61" s="77"/>
      <c r="I61" s="77"/>
      <c r="J61" s="77"/>
      <c r="K61" s="77"/>
      <c r="L61" s="77"/>
      <c r="M61" s="77"/>
      <c r="N61" s="77"/>
      <c r="O61" s="77"/>
      <c r="P61" s="77"/>
      <c r="Q61" s="77"/>
      <c r="R61" s="77"/>
      <c r="S61" s="77"/>
      <c r="T61" s="77"/>
      <c r="U61" s="78"/>
    </row>
    <row r="62" spans="1:21" x14ac:dyDescent="0.25">
      <c r="A62" s="78"/>
      <c r="B62" s="22" t="s">
        <v>54</v>
      </c>
      <c r="C62" s="22" t="s">
        <v>53</v>
      </c>
      <c r="D62" s="81">
        <v>3757.9056508232802</v>
      </c>
      <c r="E62" s="81">
        <v>3960.80138435873</v>
      </c>
      <c r="F62" s="81">
        <v>1880.5627066454399</v>
      </c>
      <c r="G62" s="81">
        <v>912.13590028071997</v>
      </c>
      <c r="H62" s="81">
        <v>1400.3143439014</v>
      </c>
      <c r="I62" s="81">
        <v>1079.60227227165</v>
      </c>
      <c r="J62" s="81">
        <v>324.91936435768901</v>
      </c>
      <c r="K62" s="81">
        <v>455.78543548073299</v>
      </c>
      <c r="L62" s="81">
        <v>313.96178107717702</v>
      </c>
      <c r="M62" s="81">
        <v>235.87337949009199</v>
      </c>
      <c r="N62" s="81">
        <v>192.747314135523</v>
      </c>
      <c r="O62" s="81">
        <v>171.223746295735</v>
      </c>
      <c r="P62" s="81">
        <v>51.0758881359463</v>
      </c>
      <c r="Q62" s="81">
        <v>46.749232296157899</v>
      </c>
      <c r="R62" s="81">
        <v>37.7977633438826</v>
      </c>
      <c r="S62" s="81">
        <v>30.073129268595999</v>
      </c>
      <c r="T62" s="81"/>
      <c r="U62" s="78"/>
    </row>
    <row r="63" spans="1:21" x14ac:dyDescent="0.25">
      <c r="A63" s="78"/>
      <c r="B63" s="22" t="s">
        <v>40</v>
      </c>
      <c r="C63" s="22" t="s">
        <v>53</v>
      </c>
      <c r="D63" s="81">
        <v>35731.831499417101</v>
      </c>
      <c r="E63" s="81">
        <v>29786.391205555301</v>
      </c>
      <c r="F63" s="81">
        <v>29605.077435844501</v>
      </c>
      <c r="G63" s="81">
        <v>22807.2325930886</v>
      </c>
      <c r="H63" s="81">
        <v>22544.313041605499</v>
      </c>
      <c r="I63" s="81">
        <v>21607.7527449017</v>
      </c>
      <c r="J63" s="81">
        <v>15895.706504109199</v>
      </c>
      <c r="K63" s="81">
        <v>15304.519874387899</v>
      </c>
      <c r="L63" s="81">
        <v>14519.6543608719</v>
      </c>
      <c r="M63" s="81">
        <v>13911.865082267101</v>
      </c>
      <c r="N63" s="81">
        <v>13347.4491516258</v>
      </c>
      <c r="O63" s="81">
        <v>12741.9396405854</v>
      </c>
      <c r="P63" s="81">
        <v>12182.9253682693</v>
      </c>
      <c r="Q63" s="81">
        <v>11667.5562913138</v>
      </c>
      <c r="R63" s="81">
        <v>11596.585478920701</v>
      </c>
      <c r="S63" s="81">
        <v>11531.327660756901</v>
      </c>
      <c r="T63" s="77"/>
      <c r="U63" s="78"/>
    </row>
    <row r="64" spans="1:21" x14ac:dyDescent="0.25">
      <c r="A64" s="78"/>
      <c r="B64" s="22" t="s">
        <v>55</v>
      </c>
      <c r="C64" s="22" t="s">
        <v>53</v>
      </c>
      <c r="D64" s="81">
        <v>9708.4021847823806</v>
      </c>
      <c r="E64" s="81">
        <v>9285.2050284061606</v>
      </c>
      <c r="F64" s="81">
        <v>5927.3329755786699</v>
      </c>
      <c r="G64" s="81">
        <v>4143.2613982717803</v>
      </c>
      <c r="H64" s="81">
        <v>4238.7471892078302</v>
      </c>
      <c r="I64" s="81">
        <v>3962.2543989625201</v>
      </c>
      <c r="J64" s="81">
        <v>1663.9126796842099</v>
      </c>
      <c r="K64" s="81">
        <v>3281.1733385535699</v>
      </c>
      <c r="L64" s="81">
        <v>3821.2163159290299</v>
      </c>
      <c r="M64" s="81">
        <v>3439.8928408663801</v>
      </c>
      <c r="N64" s="81">
        <v>3176.9669329663002</v>
      </c>
      <c r="O64" s="81">
        <v>3607.6731682767399</v>
      </c>
      <c r="P64" s="81">
        <v>3386.3282571986301</v>
      </c>
      <c r="Q64" s="81">
        <v>3126.6983775886201</v>
      </c>
      <c r="R64" s="81">
        <v>1913.6049719085499</v>
      </c>
      <c r="S64" s="81">
        <v>1396.15386344069</v>
      </c>
      <c r="T64" s="77"/>
      <c r="U64" s="78"/>
    </row>
    <row r="65" spans="1:21" x14ac:dyDescent="0.25">
      <c r="A65" s="78"/>
      <c r="B65" s="22" t="s">
        <v>56</v>
      </c>
      <c r="C65" s="22" t="s">
        <v>53</v>
      </c>
      <c r="D65" s="81">
        <v>0</v>
      </c>
      <c r="E65" s="81">
        <v>0</v>
      </c>
      <c r="F65" s="81">
        <v>0</v>
      </c>
      <c r="G65" s="81">
        <v>0</v>
      </c>
      <c r="H65" s="81">
        <v>0</v>
      </c>
      <c r="I65" s="81">
        <v>0</v>
      </c>
      <c r="J65" s="81">
        <v>0</v>
      </c>
      <c r="K65" s="81">
        <v>0</v>
      </c>
      <c r="L65" s="81">
        <v>0</v>
      </c>
      <c r="M65" s="81">
        <v>0</v>
      </c>
      <c r="N65" s="81">
        <v>0</v>
      </c>
      <c r="O65" s="81">
        <v>0</v>
      </c>
      <c r="P65" s="81">
        <v>0</v>
      </c>
      <c r="Q65" s="81">
        <v>0</v>
      </c>
      <c r="R65" s="81">
        <v>0</v>
      </c>
      <c r="S65" s="81">
        <v>0</v>
      </c>
      <c r="T65" s="77"/>
      <c r="U65" s="78"/>
    </row>
    <row r="66" spans="1:21" x14ac:dyDescent="0.25">
      <c r="A66" s="78"/>
      <c r="B66" s="22" t="s">
        <v>64</v>
      </c>
      <c r="C66" s="22" t="s">
        <v>53</v>
      </c>
      <c r="D66" s="81">
        <v>5283.38032413572</v>
      </c>
      <c r="E66" s="81">
        <v>5316.3244680959797</v>
      </c>
      <c r="F66" s="81">
        <v>4794.6750953099399</v>
      </c>
      <c r="G66" s="81">
        <v>5027.7557616855402</v>
      </c>
      <c r="H66" s="81">
        <v>5599.3689762870099</v>
      </c>
      <c r="I66" s="81">
        <v>5537.4883121221301</v>
      </c>
      <c r="J66" s="81">
        <v>6417.4358143644204</v>
      </c>
      <c r="K66" s="81">
        <v>6939.2863693446398</v>
      </c>
      <c r="L66" s="81">
        <v>7456.6180892000702</v>
      </c>
      <c r="M66" s="81">
        <v>7905.7370117903301</v>
      </c>
      <c r="N66" s="81">
        <v>8338.6000321285701</v>
      </c>
      <c r="O66" s="81">
        <v>8710.0272948515903</v>
      </c>
      <c r="P66" s="81">
        <v>8997.5708340874698</v>
      </c>
      <c r="Q66" s="81">
        <v>9742.2082942833495</v>
      </c>
      <c r="R66" s="81">
        <v>11368.2519050061</v>
      </c>
      <c r="S66" s="81">
        <v>11871.1821946655</v>
      </c>
      <c r="T66" s="77"/>
      <c r="U66" s="78"/>
    </row>
    <row r="67" spans="1:21" x14ac:dyDescent="0.25">
      <c r="A67" s="78"/>
      <c r="B67" s="22" t="s">
        <v>75</v>
      </c>
      <c r="C67" s="22" t="s">
        <v>53</v>
      </c>
      <c r="D67" s="81">
        <v>3352.5998350251398</v>
      </c>
      <c r="E67" s="81">
        <v>4307.8781475401502</v>
      </c>
      <c r="F67" s="81">
        <v>5319.6898727895596</v>
      </c>
      <c r="G67" s="81">
        <v>6389.8992662466599</v>
      </c>
      <c r="H67" s="81">
        <v>7113.5146526728004</v>
      </c>
      <c r="I67" s="81">
        <v>7111.0212195262202</v>
      </c>
      <c r="J67" s="81">
        <v>8274.9874652928193</v>
      </c>
      <c r="K67" s="81">
        <v>8501.9133622501995</v>
      </c>
      <c r="L67" s="81">
        <v>9027.4433816296805</v>
      </c>
      <c r="M67" s="81">
        <v>9622.8106673857401</v>
      </c>
      <c r="N67" s="81">
        <v>10191.9234262809</v>
      </c>
      <c r="O67" s="81">
        <v>10696.549628939199</v>
      </c>
      <c r="P67" s="81">
        <v>11002.2628728404</v>
      </c>
      <c r="Q67" s="81">
        <v>11950.5367317162</v>
      </c>
      <c r="R67" s="81">
        <v>13281.9619933631</v>
      </c>
      <c r="S67" s="81">
        <v>13621.876653731901</v>
      </c>
      <c r="T67" s="77"/>
      <c r="U67" s="78"/>
    </row>
    <row r="68" spans="1:21" x14ac:dyDescent="0.25">
      <c r="A68" s="78"/>
      <c r="B68" s="28" t="s">
        <v>76</v>
      </c>
      <c r="C68" s="22" t="s">
        <v>53</v>
      </c>
      <c r="D68" s="81" t="s">
        <v>268</v>
      </c>
      <c r="E68" s="81">
        <v>6185.7013587333804</v>
      </c>
      <c r="F68" s="81">
        <v>5537.6155261513304</v>
      </c>
      <c r="G68" s="81">
        <v>5498.68784819545</v>
      </c>
      <c r="H68" s="81">
        <v>5952.31982811954</v>
      </c>
      <c r="I68" s="81">
        <v>5480.48702368877</v>
      </c>
      <c r="J68" s="81">
        <v>5706.8240141415999</v>
      </c>
      <c r="K68" s="81">
        <v>5768.3908149203198</v>
      </c>
      <c r="L68" s="81">
        <v>5814.2237177021998</v>
      </c>
      <c r="M68" s="81">
        <v>5836.8766291167103</v>
      </c>
      <c r="N68" s="81">
        <v>5920.3123727111297</v>
      </c>
      <c r="O68" s="81">
        <v>5919.9494725140103</v>
      </c>
      <c r="P68" s="81">
        <v>5918.55499058022</v>
      </c>
      <c r="Q68" s="81">
        <v>5915.8709506860696</v>
      </c>
      <c r="R68" s="81">
        <v>6158.2665291965504</v>
      </c>
      <c r="S68" s="81">
        <v>6367.6931565067798</v>
      </c>
      <c r="T68" s="77"/>
      <c r="U68" s="78"/>
    </row>
    <row r="69" spans="1:21" ht="15.75" x14ac:dyDescent="0.25">
      <c r="A69" s="29" t="s">
        <v>77</v>
      </c>
      <c r="B69" s="84"/>
      <c r="C69" s="84"/>
      <c r="D69" s="77"/>
      <c r="E69" s="77"/>
      <c r="F69" s="77"/>
      <c r="G69" s="77"/>
      <c r="H69" s="77"/>
      <c r="I69" s="77"/>
      <c r="J69" s="77"/>
      <c r="K69" s="77"/>
      <c r="L69" s="77"/>
      <c r="M69" s="77"/>
      <c r="N69" s="77"/>
      <c r="O69" s="77"/>
      <c r="P69" s="77"/>
      <c r="Q69" s="77"/>
      <c r="R69" s="77"/>
      <c r="S69" s="77"/>
      <c r="T69" s="77"/>
      <c r="U69" s="78"/>
    </row>
    <row r="70" spans="1:21" x14ac:dyDescent="0.25">
      <c r="A70" s="75">
        <v>1</v>
      </c>
      <c r="B70" s="19" t="s">
        <v>78</v>
      </c>
      <c r="C70" s="19" t="s">
        <v>79</v>
      </c>
      <c r="D70" s="117">
        <v>33828</v>
      </c>
      <c r="E70" s="117">
        <v>36843</v>
      </c>
      <c r="F70" s="117">
        <v>27279</v>
      </c>
      <c r="G70" s="77">
        <v>28728</v>
      </c>
      <c r="H70" s="77">
        <v>33050</v>
      </c>
      <c r="I70" s="77">
        <v>35123</v>
      </c>
      <c r="J70" s="77">
        <f t="shared" ref="J70:Q70" si="3">SUM(J72:J81)</f>
        <v>38513</v>
      </c>
      <c r="K70" s="77">
        <f t="shared" si="3"/>
        <v>41877</v>
      </c>
      <c r="L70" s="77">
        <f>SUM(L72:L81)</f>
        <v>45128</v>
      </c>
      <c r="M70" s="77">
        <f t="shared" si="3"/>
        <v>48844</v>
      </c>
      <c r="N70" s="77">
        <f t="shared" si="3"/>
        <v>53866</v>
      </c>
      <c r="O70" s="77">
        <f t="shared" si="3"/>
        <v>58803</v>
      </c>
      <c r="P70" s="77">
        <f t="shared" si="3"/>
        <v>61135</v>
      </c>
      <c r="Q70" s="77">
        <f t="shared" si="3"/>
        <v>70878</v>
      </c>
      <c r="R70" s="77">
        <f>SUM(R72:R81)</f>
        <v>88739</v>
      </c>
      <c r="S70" s="77">
        <f>SUM(S72:S81)</f>
        <v>92124</v>
      </c>
      <c r="T70" s="77"/>
      <c r="U70" s="85"/>
    </row>
    <row r="71" spans="1:21" x14ac:dyDescent="0.25">
      <c r="A71" s="75">
        <v>2</v>
      </c>
      <c r="B71" s="19" t="s">
        <v>80</v>
      </c>
      <c r="C71" s="19"/>
      <c r="D71" s="77"/>
      <c r="E71" s="77"/>
      <c r="F71" s="77"/>
      <c r="G71" s="77"/>
      <c r="H71" s="77"/>
      <c r="I71" s="77"/>
      <c r="J71" s="77"/>
      <c r="K71" s="77"/>
      <c r="L71" s="77"/>
      <c r="M71" s="77"/>
      <c r="N71" s="77"/>
      <c r="O71" s="77"/>
      <c r="P71" s="77"/>
      <c r="Q71" s="77"/>
      <c r="R71" s="77"/>
      <c r="S71" s="77"/>
      <c r="T71" s="77"/>
      <c r="U71" s="85"/>
    </row>
    <row r="72" spans="1:21" x14ac:dyDescent="0.25">
      <c r="A72" s="78"/>
      <c r="B72" s="25" t="s">
        <v>81</v>
      </c>
      <c r="C72" s="25" t="s">
        <v>79</v>
      </c>
      <c r="D72" s="81">
        <v>0</v>
      </c>
      <c r="E72" s="81">
        <v>0</v>
      </c>
      <c r="F72" s="81">
        <v>0</v>
      </c>
      <c r="G72" s="81">
        <v>0</v>
      </c>
      <c r="H72" s="81">
        <v>0</v>
      </c>
      <c r="I72" s="81">
        <v>0</v>
      </c>
      <c r="J72" s="81">
        <v>0</v>
      </c>
      <c r="K72" s="81">
        <v>0</v>
      </c>
      <c r="L72" s="81">
        <v>0</v>
      </c>
      <c r="M72" s="81">
        <v>0</v>
      </c>
      <c r="N72" s="81">
        <v>0</v>
      </c>
      <c r="O72" s="81">
        <v>0</v>
      </c>
      <c r="P72" s="81">
        <v>0</v>
      </c>
      <c r="Q72" s="81">
        <v>0</v>
      </c>
      <c r="R72" s="81">
        <v>0</v>
      </c>
      <c r="S72" s="81">
        <v>0</v>
      </c>
      <c r="T72" s="77"/>
      <c r="U72" s="85"/>
    </row>
    <row r="73" spans="1:21" x14ac:dyDescent="0.25">
      <c r="A73" s="78"/>
      <c r="B73" s="25" t="s">
        <v>54</v>
      </c>
      <c r="C73" s="25" t="s">
        <v>79</v>
      </c>
      <c r="D73" s="81">
        <v>15462.577777777777</v>
      </c>
      <c r="E73" s="81">
        <v>17006.12222222222</v>
      </c>
      <c r="F73" s="81">
        <v>7109.8777777777777</v>
      </c>
      <c r="G73" s="81">
        <v>3061.7055555555553</v>
      </c>
      <c r="H73" s="81">
        <v>4365.4722222222226</v>
      </c>
      <c r="I73" s="81">
        <v>4429.2972222222215</v>
      </c>
      <c r="J73" s="81">
        <v>977</v>
      </c>
      <c r="K73" s="81">
        <v>1727</v>
      </c>
      <c r="L73" s="81">
        <v>1135</v>
      </c>
      <c r="M73" s="81">
        <v>752</v>
      </c>
      <c r="N73" s="81">
        <v>592</v>
      </c>
      <c r="O73" s="81">
        <v>512</v>
      </c>
      <c r="P73" s="81">
        <v>0</v>
      </c>
      <c r="Q73" s="81">
        <v>0</v>
      </c>
      <c r="R73" s="81">
        <v>0</v>
      </c>
      <c r="S73" s="81">
        <v>0</v>
      </c>
      <c r="T73" s="77"/>
      <c r="U73" s="85"/>
    </row>
    <row r="74" spans="1:21" x14ac:dyDescent="0.25">
      <c r="A74" s="78"/>
      <c r="B74" s="25" t="s">
        <v>82</v>
      </c>
      <c r="C74" s="25" t="s">
        <v>79</v>
      </c>
      <c r="D74" s="81">
        <v>1370.1944444444443</v>
      </c>
      <c r="E74" s="81">
        <v>772.91944444444448</v>
      </c>
      <c r="F74" s="81">
        <v>311.63055555555553</v>
      </c>
      <c r="G74" s="81">
        <v>262.96944444444443</v>
      </c>
      <c r="H74" s="81">
        <v>256.88611111111112</v>
      </c>
      <c r="I74" s="81">
        <v>331.78333333333336</v>
      </c>
      <c r="J74" s="81">
        <v>182</v>
      </c>
      <c r="K74" s="81">
        <v>207</v>
      </c>
      <c r="L74" s="81">
        <v>191</v>
      </c>
      <c r="M74" s="81">
        <v>180</v>
      </c>
      <c r="N74" s="81">
        <v>175</v>
      </c>
      <c r="O74" s="81">
        <v>175</v>
      </c>
      <c r="P74" s="81">
        <v>185</v>
      </c>
      <c r="Q74" s="81">
        <v>178</v>
      </c>
      <c r="R74" s="81">
        <v>168</v>
      </c>
      <c r="S74" s="81">
        <v>155</v>
      </c>
      <c r="T74" s="77"/>
      <c r="U74" s="85"/>
    </row>
    <row r="75" spans="1:21" x14ac:dyDescent="0.25">
      <c r="A75" s="78"/>
      <c r="B75" s="25" t="s">
        <v>83</v>
      </c>
      <c r="C75" s="25" t="s">
        <v>79</v>
      </c>
      <c r="D75" s="81">
        <v>9062.0166666666664</v>
      </c>
      <c r="E75" s="81">
        <v>8263.5138888888887</v>
      </c>
      <c r="F75" s="81">
        <v>2265.5583333333334</v>
      </c>
      <c r="G75" s="81">
        <v>1665.7972222222224</v>
      </c>
      <c r="H75" s="81">
        <v>1816.0388888888888</v>
      </c>
      <c r="I75" s="81">
        <v>1256.5805555555557</v>
      </c>
      <c r="J75" s="81">
        <v>861</v>
      </c>
      <c r="K75" s="81">
        <v>758</v>
      </c>
      <c r="L75" s="81">
        <v>642</v>
      </c>
      <c r="M75" s="81">
        <v>443</v>
      </c>
      <c r="N75" s="81">
        <v>394</v>
      </c>
      <c r="O75" s="81">
        <v>429</v>
      </c>
      <c r="P75" s="81">
        <v>417</v>
      </c>
      <c r="Q75" s="81">
        <v>391</v>
      </c>
      <c r="R75" s="81">
        <v>430</v>
      </c>
      <c r="S75" s="81">
        <v>288</v>
      </c>
      <c r="T75" s="77"/>
      <c r="U75" s="85"/>
    </row>
    <row r="76" spans="1:21" x14ac:dyDescent="0.25">
      <c r="A76" s="78"/>
      <c r="B76" s="25" t="s">
        <v>84</v>
      </c>
      <c r="C76" s="25" t="s">
        <v>79</v>
      </c>
      <c r="D76" s="81">
        <v>2891.6305555555559</v>
      </c>
      <c r="E76" s="81">
        <v>4237.0611111111111</v>
      </c>
      <c r="F76" s="81">
        <v>3721.088888888889</v>
      </c>
      <c r="G76" s="81">
        <v>5246.4638888888885</v>
      </c>
      <c r="H76" s="81">
        <v>8103.7111111111108</v>
      </c>
      <c r="I76" s="81">
        <v>6698.8111111111111</v>
      </c>
      <c r="J76" s="81">
        <v>9072</v>
      </c>
      <c r="K76" s="81">
        <v>9140</v>
      </c>
      <c r="L76" s="81">
        <v>9165</v>
      </c>
      <c r="M76" s="81">
        <v>9964</v>
      </c>
      <c r="N76" s="81">
        <v>9407</v>
      </c>
      <c r="O76" s="81">
        <v>8829</v>
      </c>
      <c r="P76" s="81">
        <v>7457</v>
      </c>
      <c r="Q76" s="81">
        <v>5575</v>
      </c>
      <c r="R76" s="81">
        <v>3592</v>
      </c>
      <c r="S76" s="81">
        <v>3301</v>
      </c>
      <c r="T76" s="77"/>
      <c r="U76" s="85"/>
    </row>
    <row r="77" spans="1:21" x14ac:dyDescent="0.25">
      <c r="A77" s="78"/>
      <c r="B77" s="25" t="s">
        <v>85</v>
      </c>
      <c r="C77" s="25" t="s">
        <v>79</v>
      </c>
      <c r="D77" s="81">
        <v>22.5</v>
      </c>
      <c r="E77" s="81">
        <v>20.641666666666666</v>
      </c>
      <c r="F77" s="81">
        <v>18.030555555555555</v>
      </c>
      <c r="G77" s="81">
        <v>17.06388888888889</v>
      </c>
      <c r="H77" s="81">
        <v>16.294444444444444</v>
      </c>
      <c r="I77" s="81">
        <v>14.944444444444443</v>
      </c>
      <c r="J77" s="81">
        <v>15</v>
      </c>
      <c r="K77" s="81">
        <v>15</v>
      </c>
      <c r="L77" s="81">
        <v>15</v>
      </c>
      <c r="M77" s="81">
        <v>15</v>
      </c>
      <c r="N77" s="81">
        <v>15</v>
      </c>
      <c r="O77" s="81">
        <v>15</v>
      </c>
      <c r="P77" s="81">
        <v>15</v>
      </c>
      <c r="Q77" s="81">
        <v>14</v>
      </c>
      <c r="R77" s="81">
        <v>14</v>
      </c>
      <c r="S77" s="81">
        <v>13</v>
      </c>
      <c r="T77"/>
      <c r="U77" s="85"/>
    </row>
    <row r="78" spans="1:21" x14ac:dyDescent="0.25">
      <c r="A78" s="78"/>
      <c r="B78" s="25" t="s">
        <v>86</v>
      </c>
      <c r="C78" s="25" t="s">
        <v>79</v>
      </c>
      <c r="D78" s="81">
        <v>6614</v>
      </c>
      <c r="E78" s="81">
        <v>7809.4222222222215</v>
      </c>
      <c r="F78" s="81">
        <v>14133.091666666665</v>
      </c>
      <c r="G78" s="81">
        <v>16330.213888888888</v>
      </c>
      <c r="H78" s="81">
        <v>16054.466666666667</v>
      </c>
      <c r="I78" s="81">
        <v>19022.238888888889</v>
      </c>
      <c r="J78" s="81">
        <v>21693</v>
      </c>
      <c r="K78" s="81">
        <v>23057</v>
      </c>
      <c r="L78" s="81">
        <v>23839</v>
      </c>
      <c r="M78" s="81">
        <v>24136</v>
      </c>
      <c r="N78" s="81">
        <v>26646</v>
      </c>
      <c r="O78" s="81">
        <v>29212</v>
      </c>
      <c r="P78" s="81">
        <v>30358</v>
      </c>
      <c r="Q78" s="81">
        <v>38959</v>
      </c>
      <c r="R78" s="81">
        <v>47715</v>
      </c>
      <c r="S78" s="81">
        <v>42216</v>
      </c>
      <c r="T78" s="77"/>
      <c r="U78" s="85"/>
    </row>
    <row r="79" spans="1:21" x14ac:dyDescent="0.25">
      <c r="A79" s="78"/>
      <c r="B79" s="25" t="s">
        <v>87</v>
      </c>
      <c r="C79" s="25" t="s">
        <v>79</v>
      </c>
      <c r="D79" s="81">
        <v>2.161111111111111</v>
      </c>
      <c r="E79" s="81">
        <v>6.1611111111111105</v>
      </c>
      <c r="F79" s="81">
        <v>604.26111111111118</v>
      </c>
      <c r="G79" s="81">
        <v>1180.5333333333333</v>
      </c>
      <c r="H79" s="81">
        <v>1308.9305555555554</v>
      </c>
      <c r="I79" s="81">
        <v>2202.5666666666666</v>
      </c>
      <c r="J79" s="81">
        <v>4381</v>
      </c>
      <c r="K79" s="81">
        <v>5636</v>
      </c>
      <c r="L79" s="81">
        <v>8807</v>
      </c>
      <c r="M79" s="81">
        <v>12075</v>
      </c>
      <c r="N79" s="81">
        <v>15448</v>
      </c>
      <c r="O79" s="81">
        <v>18464</v>
      </c>
      <c r="P79" s="81">
        <v>21541</v>
      </c>
      <c r="Q79" s="81">
        <v>24635</v>
      </c>
      <c r="R79" s="81">
        <v>36100</v>
      </c>
      <c r="S79" s="81">
        <v>45588</v>
      </c>
      <c r="T79" s="77"/>
      <c r="U79" s="85"/>
    </row>
    <row r="80" spans="1:21" x14ac:dyDescent="0.25">
      <c r="A80" s="78"/>
      <c r="B80" s="25" t="s">
        <v>88</v>
      </c>
      <c r="C80" s="25" t="s">
        <v>79</v>
      </c>
      <c r="D80" s="81" t="s">
        <v>268</v>
      </c>
      <c r="E80" s="81" t="s">
        <v>268</v>
      </c>
      <c r="F80" s="81" t="s">
        <v>268</v>
      </c>
      <c r="G80" s="81" t="s">
        <v>268</v>
      </c>
      <c r="H80" s="81" t="s">
        <v>268</v>
      </c>
      <c r="I80" s="81" t="s">
        <v>268</v>
      </c>
      <c r="J80" s="81">
        <v>1332</v>
      </c>
      <c r="K80" s="81">
        <v>1337</v>
      </c>
      <c r="L80" s="81">
        <v>1334</v>
      </c>
      <c r="M80" s="81">
        <v>1279</v>
      </c>
      <c r="N80" s="81">
        <v>1189</v>
      </c>
      <c r="O80" s="81">
        <v>1167</v>
      </c>
      <c r="P80" s="81">
        <v>1162</v>
      </c>
      <c r="Q80" s="81">
        <v>1126</v>
      </c>
      <c r="R80" s="81">
        <v>720</v>
      </c>
      <c r="S80" s="81">
        <v>563</v>
      </c>
      <c r="T80" s="77"/>
      <c r="U80" s="85"/>
    </row>
    <row r="81" spans="1:21" x14ac:dyDescent="0.25">
      <c r="A81" s="78"/>
      <c r="B81" s="25" t="s">
        <v>89</v>
      </c>
      <c r="C81" s="25" t="s">
        <v>79</v>
      </c>
      <c r="D81" s="81">
        <v>0</v>
      </c>
      <c r="E81" s="81">
        <v>0</v>
      </c>
      <c r="F81" s="81">
        <v>0</v>
      </c>
      <c r="G81" s="81">
        <v>0</v>
      </c>
      <c r="H81" s="81">
        <v>0</v>
      </c>
      <c r="I81" s="81">
        <v>0</v>
      </c>
      <c r="J81" s="81">
        <v>0</v>
      </c>
      <c r="K81" s="81">
        <v>0</v>
      </c>
      <c r="L81" s="81">
        <v>0</v>
      </c>
      <c r="M81" s="81">
        <v>0</v>
      </c>
      <c r="N81" s="81">
        <v>0</v>
      </c>
      <c r="O81" s="81">
        <v>0</v>
      </c>
      <c r="P81" s="81">
        <v>0</v>
      </c>
      <c r="Q81" s="81">
        <v>0</v>
      </c>
      <c r="R81" s="81">
        <v>0</v>
      </c>
      <c r="S81" s="81">
        <v>0</v>
      </c>
      <c r="T81" s="77"/>
      <c r="U81" s="85"/>
    </row>
    <row r="82" spans="1:21" ht="90" x14ac:dyDescent="0.2">
      <c r="A82" s="75">
        <v>3</v>
      </c>
      <c r="B82" s="30" t="s">
        <v>90</v>
      </c>
      <c r="C82" s="31" t="s">
        <v>66</v>
      </c>
      <c r="D82" s="118">
        <v>0.81599999999999995</v>
      </c>
      <c r="E82" s="118">
        <v>0.79600000000000004</v>
      </c>
      <c r="F82" s="118">
        <v>0.49</v>
      </c>
      <c r="G82" s="118">
        <v>0.41342579332235502</v>
      </c>
      <c r="H82" s="81" t="s">
        <v>268</v>
      </c>
      <c r="I82" s="81" t="s">
        <v>268</v>
      </c>
      <c r="J82" s="118">
        <v>0.307404458598726</v>
      </c>
      <c r="K82" s="118">
        <v>0.30029466916689002</v>
      </c>
      <c r="L82" s="118">
        <v>0.26226032032483598</v>
      </c>
      <c r="M82" s="118">
        <v>0.245156591405681</v>
      </c>
      <c r="N82" s="118">
        <v>0.20573108008817001</v>
      </c>
      <c r="O82" s="118">
        <v>0.17704545062824201</v>
      </c>
      <c r="P82" s="118">
        <v>0.138404692470838</v>
      </c>
      <c r="Q82" s="118">
        <v>9.1383737517831701E-2</v>
      </c>
      <c r="R82" s="118">
        <v>4.9065711792768203E-2</v>
      </c>
      <c r="S82" s="118">
        <v>4.1543059069889199E-2</v>
      </c>
      <c r="T82" s="77"/>
      <c r="U82" s="78"/>
    </row>
    <row r="83" spans="1:21" ht="67.5" x14ac:dyDescent="0.2">
      <c r="A83" s="75"/>
      <c r="B83" s="30" t="s">
        <v>91</v>
      </c>
      <c r="C83" s="31" t="s">
        <v>66</v>
      </c>
      <c r="D83" s="118">
        <v>0.82499999999999996</v>
      </c>
      <c r="E83" s="118">
        <v>0.77200000000000002</v>
      </c>
      <c r="F83" s="118">
        <v>0.65700000000000003</v>
      </c>
      <c r="G83" s="118">
        <v>0.75768348761850102</v>
      </c>
      <c r="H83" s="81" t="s">
        <v>268</v>
      </c>
      <c r="I83" s="81" t="s">
        <v>268</v>
      </c>
      <c r="J83" s="118">
        <v>0.639190699222558</v>
      </c>
      <c r="K83" s="118">
        <v>0.65286051346742302</v>
      </c>
      <c r="L83" s="118">
        <v>0.62390017597184499</v>
      </c>
      <c r="M83" s="118">
        <v>0.61718980504300902</v>
      </c>
      <c r="N83" s="118">
        <v>0.58555520347652901</v>
      </c>
      <c r="O83" s="118">
        <v>0.55510648220115</v>
      </c>
      <c r="P83" s="118">
        <v>0.51448488140503301</v>
      </c>
      <c r="Q83" s="118">
        <v>0.44172531214528898</v>
      </c>
      <c r="R83" s="118">
        <v>0.33100440471282599</v>
      </c>
      <c r="S83" s="118">
        <v>0.28208859049242302</v>
      </c>
      <c r="T83" s="77"/>
      <c r="U83" s="78"/>
    </row>
    <row r="84" spans="1:21" ht="45" customHeight="1" x14ac:dyDescent="0.25">
      <c r="A84" s="75">
        <v>4</v>
      </c>
      <c r="B84" s="32" t="s">
        <v>92</v>
      </c>
      <c r="C84" s="27" t="s">
        <v>93</v>
      </c>
      <c r="D84" s="81" t="s">
        <v>268</v>
      </c>
      <c r="E84" s="81" t="s">
        <v>268</v>
      </c>
      <c r="F84" s="81" t="s">
        <v>268</v>
      </c>
      <c r="G84" s="81" t="s">
        <v>268</v>
      </c>
      <c r="H84" s="81" t="s">
        <v>268</v>
      </c>
      <c r="I84" s="81" t="s">
        <v>268</v>
      </c>
      <c r="J84" s="81">
        <v>17.109033</v>
      </c>
      <c r="K84" s="81">
        <v>18.923773000000001</v>
      </c>
      <c r="L84" s="81">
        <v>19.779778</v>
      </c>
      <c r="M84" s="81">
        <v>21.826789999999999</v>
      </c>
      <c r="N84" s="81">
        <v>25.117853</v>
      </c>
      <c r="O84" s="81">
        <v>27.135560000000002</v>
      </c>
      <c r="P84" s="81">
        <v>29.088664999999999</v>
      </c>
      <c r="Q84" s="81">
        <v>35.479410999999999</v>
      </c>
      <c r="R84" s="81">
        <v>43.467167000000003</v>
      </c>
      <c r="S84" s="81">
        <v>49.622919000000003</v>
      </c>
      <c r="T84" s="77"/>
      <c r="U84" s="85"/>
    </row>
    <row r="85" spans="1:21" x14ac:dyDescent="0.25">
      <c r="A85" s="75"/>
      <c r="B85" s="33" t="s">
        <v>81</v>
      </c>
      <c r="C85" s="27" t="s">
        <v>93</v>
      </c>
      <c r="D85" s="81">
        <v>0</v>
      </c>
      <c r="E85" s="81">
        <v>0</v>
      </c>
      <c r="F85" s="81">
        <v>0</v>
      </c>
      <c r="G85" s="81">
        <v>0</v>
      </c>
      <c r="H85" s="81">
        <v>0</v>
      </c>
      <c r="I85" s="81">
        <v>0</v>
      </c>
      <c r="J85" s="81">
        <v>0</v>
      </c>
      <c r="K85" s="81">
        <v>0</v>
      </c>
      <c r="L85" s="81">
        <v>0</v>
      </c>
      <c r="M85" s="81">
        <v>0</v>
      </c>
      <c r="N85" s="81">
        <v>0</v>
      </c>
      <c r="O85" s="81">
        <v>0</v>
      </c>
      <c r="P85" s="81">
        <v>0</v>
      </c>
      <c r="Q85" s="81">
        <v>0</v>
      </c>
      <c r="R85" s="81">
        <v>0</v>
      </c>
      <c r="S85" s="81">
        <v>0</v>
      </c>
      <c r="T85" s="77"/>
      <c r="U85" s="85"/>
    </row>
    <row r="86" spans="1:21" x14ac:dyDescent="0.25">
      <c r="A86" s="75"/>
      <c r="B86" s="33" t="s">
        <v>54</v>
      </c>
      <c r="C86" s="27" t="s">
        <v>93</v>
      </c>
      <c r="D86" s="81" t="s">
        <v>268</v>
      </c>
      <c r="E86" s="81" t="s">
        <v>268</v>
      </c>
      <c r="F86" s="81" t="s">
        <v>268</v>
      </c>
      <c r="G86" s="81" t="s">
        <v>268</v>
      </c>
      <c r="H86" s="81" t="s">
        <v>268</v>
      </c>
      <c r="I86" s="81" t="s">
        <v>268</v>
      </c>
      <c r="J86" s="81">
        <v>1.3076350000000001</v>
      </c>
      <c r="K86" s="81">
        <v>1.5695349999999999</v>
      </c>
      <c r="L86" s="81">
        <v>0.39501199999999997</v>
      </c>
      <c r="M86" s="81">
        <v>0.39501199999999997</v>
      </c>
      <c r="N86" s="81">
        <v>0.39501199999999997</v>
      </c>
      <c r="O86" s="81">
        <v>0.39501199999999997</v>
      </c>
      <c r="P86" s="81"/>
      <c r="Q86" s="81"/>
      <c r="R86" s="81"/>
      <c r="S86" s="81"/>
      <c r="T86" s="77"/>
      <c r="U86" s="85"/>
    </row>
    <row r="87" spans="1:21" x14ac:dyDescent="0.25">
      <c r="A87" s="75"/>
      <c r="B87" s="33" t="s">
        <v>82</v>
      </c>
      <c r="C87" s="27" t="s">
        <v>93</v>
      </c>
      <c r="D87" s="81" t="s">
        <v>268</v>
      </c>
      <c r="E87" s="81" t="s">
        <v>268</v>
      </c>
      <c r="F87" s="81" t="s">
        <v>268</v>
      </c>
      <c r="G87" s="81" t="s">
        <v>268</v>
      </c>
      <c r="H87" s="81" t="s">
        <v>268</v>
      </c>
      <c r="I87" s="81" t="s">
        <v>268</v>
      </c>
      <c r="J87" s="81">
        <v>1.052829</v>
      </c>
      <c r="K87" s="81">
        <v>1.060929</v>
      </c>
      <c r="L87" s="81">
        <v>0.76627699999999999</v>
      </c>
      <c r="M87" s="81">
        <v>0.765733</v>
      </c>
      <c r="N87" s="81">
        <v>0.76522299999999999</v>
      </c>
      <c r="O87" s="81">
        <v>0.74580599999999997</v>
      </c>
      <c r="P87" s="81">
        <v>0.741753</v>
      </c>
      <c r="Q87" s="81">
        <v>0.72689800000000004</v>
      </c>
      <c r="R87" s="81">
        <v>0.71259399999999995</v>
      </c>
      <c r="S87" s="81">
        <v>0.712592</v>
      </c>
      <c r="T87" s="77"/>
      <c r="U87" s="85"/>
    </row>
    <row r="88" spans="1:21" x14ac:dyDescent="0.25">
      <c r="A88" s="75"/>
      <c r="B88" s="33" t="s">
        <v>83</v>
      </c>
      <c r="C88" s="27" t="s">
        <v>93</v>
      </c>
      <c r="D88" s="81" t="s">
        <v>268</v>
      </c>
      <c r="E88" s="81" t="s">
        <v>268</v>
      </c>
      <c r="F88" s="81" t="s">
        <v>268</v>
      </c>
      <c r="G88" s="81" t="s">
        <v>268</v>
      </c>
      <c r="H88" s="81" t="s">
        <v>268</v>
      </c>
      <c r="I88" s="81" t="s">
        <v>268</v>
      </c>
      <c r="J88" s="81">
        <v>1.817143</v>
      </c>
      <c r="K88" s="81">
        <v>2.0880480000000001</v>
      </c>
      <c r="L88" s="81">
        <v>2.0380660000000002</v>
      </c>
      <c r="M88" s="81">
        <v>1.7965439999999999</v>
      </c>
      <c r="N88" s="81">
        <v>1.6992419999999999</v>
      </c>
      <c r="O88" s="81">
        <v>1.5922700000000001</v>
      </c>
      <c r="P88" s="81">
        <v>1.4782439999999999</v>
      </c>
      <c r="Q88" s="81">
        <v>1.4496990000000001</v>
      </c>
      <c r="R88" s="81">
        <v>1.03813</v>
      </c>
      <c r="S88" s="81">
        <v>0.59696099999999996</v>
      </c>
      <c r="T88" s="77"/>
      <c r="U88" s="85"/>
    </row>
    <row r="89" spans="1:21" x14ac:dyDescent="0.25">
      <c r="A89" s="75"/>
      <c r="B89" s="33" t="s">
        <v>84</v>
      </c>
      <c r="C89" s="27" t="s">
        <v>93</v>
      </c>
      <c r="D89" s="81" t="s">
        <v>268</v>
      </c>
      <c r="E89" s="81" t="s">
        <v>268</v>
      </c>
      <c r="F89" s="81" t="s">
        <v>268</v>
      </c>
      <c r="G89" s="81" t="s">
        <v>268</v>
      </c>
      <c r="H89" s="81" t="s">
        <v>268</v>
      </c>
      <c r="I89" s="81" t="s">
        <v>268</v>
      </c>
      <c r="J89" s="81">
        <v>1.7600150000000001</v>
      </c>
      <c r="K89" s="81">
        <v>1.8019069999999999</v>
      </c>
      <c r="L89" s="81">
        <v>1.8140529999999999</v>
      </c>
      <c r="M89" s="81">
        <v>1.748294</v>
      </c>
      <c r="N89" s="81">
        <v>1.7428090000000001</v>
      </c>
      <c r="O89" s="81">
        <v>1.7427630000000001</v>
      </c>
      <c r="P89" s="81">
        <v>1.743031</v>
      </c>
      <c r="Q89" s="81">
        <v>1.7428999999999999</v>
      </c>
      <c r="R89" s="81">
        <v>1.068284</v>
      </c>
      <c r="S89" s="81">
        <v>0.93150299999999997</v>
      </c>
      <c r="T89" s="77"/>
      <c r="U89" s="85"/>
    </row>
    <row r="90" spans="1:21" x14ac:dyDescent="0.25">
      <c r="A90" s="75"/>
      <c r="B90" s="33" t="s">
        <v>58</v>
      </c>
      <c r="C90" s="27" t="s">
        <v>94</v>
      </c>
      <c r="D90" s="81" t="s">
        <v>268</v>
      </c>
      <c r="E90" s="81" t="s">
        <v>268</v>
      </c>
      <c r="F90" s="81" t="s">
        <v>268</v>
      </c>
      <c r="G90" s="81" t="s">
        <v>268</v>
      </c>
      <c r="H90" s="81" t="s">
        <v>268</v>
      </c>
      <c r="I90" s="81" t="s">
        <v>268</v>
      </c>
      <c r="J90" s="81">
        <v>0.13266</v>
      </c>
      <c r="K90" s="81">
        <v>0.13266</v>
      </c>
      <c r="L90" s="81">
        <v>0.13266</v>
      </c>
      <c r="M90" s="81">
        <v>0.132435</v>
      </c>
      <c r="N90" s="81">
        <v>0.13220899999999999</v>
      </c>
      <c r="O90" s="81">
        <v>0.13198399999999999</v>
      </c>
      <c r="P90" s="81">
        <v>0.13166800000000001</v>
      </c>
      <c r="Q90" s="81">
        <v>0.13166800000000001</v>
      </c>
      <c r="R90" s="81">
        <v>7.2344000000000006E-2</v>
      </c>
      <c r="S90" s="81">
        <v>6.3422999999999993E-2</v>
      </c>
      <c r="T90"/>
      <c r="U90"/>
    </row>
    <row r="91" spans="1:21" x14ac:dyDescent="0.25">
      <c r="A91" s="75"/>
      <c r="B91" s="33" t="s">
        <v>85</v>
      </c>
      <c r="C91" s="27" t="s">
        <v>93</v>
      </c>
      <c r="D91" s="81" t="s">
        <v>268</v>
      </c>
      <c r="E91" s="81" t="s">
        <v>268</v>
      </c>
      <c r="F91" s="81">
        <v>0</v>
      </c>
      <c r="G91" s="81">
        <v>6.894E-3</v>
      </c>
      <c r="H91" s="81" t="s">
        <v>268</v>
      </c>
      <c r="I91" s="81" t="s">
        <v>268</v>
      </c>
      <c r="J91" s="81">
        <v>6.9470000000000001E-3</v>
      </c>
      <c r="K91" s="81">
        <v>6.9470000000000001E-3</v>
      </c>
      <c r="L91" s="81">
        <v>6.9470000000000001E-3</v>
      </c>
      <c r="M91" s="81">
        <v>6.9470000000000001E-3</v>
      </c>
      <c r="N91" s="81">
        <v>6.9470000000000001E-3</v>
      </c>
      <c r="O91" s="81">
        <v>6.9470000000000001E-3</v>
      </c>
      <c r="P91" s="81">
        <v>6.9470000000000001E-3</v>
      </c>
      <c r="Q91" s="81">
        <v>6.9470000000000001E-3</v>
      </c>
      <c r="R91" s="81">
        <v>6.9470000000000001E-3</v>
      </c>
      <c r="S91" s="81">
        <v>6.9470000000000001E-3</v>
      </c>
      <c r="T91" s="77"/>
      <c r="U91" s="85"/>
    </row>
    <row r="92" spans="1:21" x14ac:dyDescent="0.25">
      <c r="A92" s="75"/>
      <c r="B92" s="33" t="s">
        <v>86</v>
      </c>
      <c r="C92" s="27" t="s">
        <v>93</v>
      </c>
      <c r="D92" s="81" t="s">
        <v>268</v>
      </c>
      <c r="E92" s="81" t="s">
        <v>268</v>
      </c>
      <c r="F92" s="81">
        <v>4.9000000000000004</v>
      </c>
      <c r="G92" s="81">
        <v>6.1556100000000002</v>
      </c>
      <c r="H92" s="81" t="s">
        <v>268</v>
      </c>
      <c r="I92" s="81" t="s">
        <v>268</v>
      </c>
      <c r="J92" s="81">
        <v>7.3875250000000001</v>
      </c>
      <c r="K92" s="81">
        <v>7.6183560000000003</v>
      </c>
      <c r="L92" s="81">
        <v>7.7558769999999999</v>
      </c>
      <c r="M92" s="81">
        <v>7.8202920000000002</v>
      </c>
      <c r="N92" s="81">
        <v>8.8605420000000006</v>
      </c>
      <c r="O92" s="81">
        <v>8.8980169999999994</v>
      </c>
      <c r="P92" s="81">
        <v>9.1963620000000006</v>
      </c>
      <c r="Q92" s="81">
        <v>13.406511999999999</v>
      </c>
      <c r="R92" s="81">
        <v>13.55298</v>
      </c>
      <c r="S92" s="81">
        <v>12.182235</v>
      </c>
      <c r="T92" s="77"/>
      <c r="U92" s="85"/>
    </row>
    <row r="93" spans="1:21" x14ac:dyDescent="0.25">
      <c r="A93" s="75"/>
      <c r="B93" s="33" t="s">
        <v>87</v>
      </c>
      <c r="C93" s="27" t="s">
        <v>93</v>
      </c>
      <c r="D93" s="81" t="s">
        <v>268</v>
      </c>
      <c r="E93" s="81" t="s">
        <v>268</v>
      </c>
      <c r="F93" s="81">
        <v>0.8</v>
      </c>
      <c r="G93" s="81">
        <v>1.1355</v>
      </c>
      <c r="H93" s="81" t="s">
        <v>268</v>
      </c>
      <c r="I93" s="81" t="s">
        <v>268</v>
      </c>
      <c r="J93" s="81">
        <v>3.4940000000000002</v>
      </c>
      <c r="K93" s="81">
        <v>4.4169999999999998</v>
      </c>
      <c r="L93" s="81">
        <v>6.649</v>
      </c>
      <c r="M93" s="81">
        <v>8.94</v>
      </c>
      <c r="N93" s="81">
        <v>11.289</v>
      </c>
      <c r="O93" s="81">
        <v>13.396000000000001</v>
      </c>
      <c r="P93" s="81">
        <v>15.564</v>
      </c>
      <c r="Q93" s="81">
        <v>17.788</v>
      </c>
      <c r="R93" s="81">
        <v>26.795000000000002</v>
      </c>
      <c r="S93" s="81">
        <v>34.920999999999999</v>
      </c>
      <c r="T93" s="77"/>
      <c r="U93" s="85"/>
    </row>
    <row r="94" spans="1:21" ht="22.5" x14ac:dyDescent="0.25">
      <c r="A94" s="75"/>
      <c r="B94" s="33" t="s">
        <v>88</v>
      </c>
      <c r="C94" s="27" t="s">
        <v>93</v>
      </c>
      <c r="D94" s="86" t="s">
        <v>268</v>
      </c>
      <c r="E94" s="86" t="s">
        <v>268</v>
      </c>
      <c r="F94" s="86">
        <v>0</v>
      </c>
      <c r="G94" s="86">
        <v>0</v>
      </c>
      <c r="H94" s="86" t="s">
        <v>268</v>
      </c>
      <c r="I94" s="86" t="s">
        <v>268</v>
      </c>
      <c r="J94" s="86">
        <v>0</v>
      </c>
      <c r="K94" s="86">
        <v>0</v>
      </c>
      <c r="L94" s="86">
        <v>0</v>
      </c>
      <c r="M94" s="86">
        <v>0</v>
      </c>
      <c r="N94" s="86">
        <v>0</v>
      </c>
      <c r="O94" s="86">
        <v>0</v>
      </c>
      <c r="P94" s="86">
        <v>0</v>
      </c>
      <c r="Q94" s="86">
        <v>0</v>
      </c>
      <c r="R94" s="86">
        <v>0</v>
      </c>
      <c r="S94" s="86">
        <v>0</v>
      </c>
      <c r="T94" s="77"/>
      <c r="U94" s="85"/>
    </row>
    <row r="95" spans="1:21" x14ac:dyDescent="0.25">
      <c r="A95" s="75"/>
      <c r="B95" s="33" t="s">
        <v>89</v>
      </c>
      <c r="C95" s="27" t="s">
        <v>93</v>
      </c>
      <c r="D95" s="86" t="s">
        <v>268</v>
      </c>
      <c r="E95" s="86" t="s">
        <v>268</v>
      </c>
      <c r="F95" s="86">
        <v>0</v>
      </c>
      <c r="G95" s="86">
        <v>0</v>
      </c>
      <c r="H95" s="86" t="s">
        <v>268</v>
      </c>
      <c r="I95" s="86" t="s">
        <v>268</v>
      </c>
      <c r="J95" s="86">
        <v>0</v>
      </c>
      <c r="K95" s="86">
        <v>0</v>
      </c>
      <c r="L95" s="86">
        <v>0</v>
      </c>
      <c r="M95" s="86">
        <v>0</v>
      </c>
      <c r="N95" s="86">
        <v>0</v>
      </c>
      <c r="O95" s="86">
        <v>0</v>
      </c>
      <c r="P95" s="86">
        <v>0</v>
      </c>
      <c r="Q95" s="86">
        <v>0</v>
      </c>
      <c r="R95" s="86">
        <v>0</v>
      </c>
      <c r="S95" s="86">
        <v>0</v>
      </c>
      <c r="T95" s="77"/>
      <c r="U95" s="85"/>
    </row>
    <row r="96" spans="1:21" ht="60" x14ac:dyDescent="0.25">
      <c r="A96" s="75"/>
      <c r="B96" s="112" t="s">
        <v>95</v>
      </c>
      <c r="C96" s="112" t="s">
        <v>96</v>
      </c>
      <c r="D96" s="86" t="s">
        <v>268</v>
      </c>
      <c r="E96" s="86" t="s">
        <v>268</v>
      </c>
      <c r="F96" s="86" t="s">
        <v>268</v>
      </c>
      <c r="G96" s="86" t="s">
        <v>268</v>
      </c>
      <c r="H96" s="86" t="s">
        <v>268</v>
      </c>
      <c r="I96" s="86" t="s">
        <v>268</v>
      </c>
      <c r="J96" s="86">
        <v>1.5245E-2</v>
      </c>
      <c r="K96" s="86">
        <v>9.5244999999999996E-2</v>
      </c>
      <c r="L96" s="86">
        <v>9.5244999999999996E-2</v>
      </c>
      <c r="M96" s="86">
        <v>9.5244999999999996E-2</v>
      </c>
      <c r="N96" s="86">
        <v>9.5244999999999996E-2</v>
      </c>
      <c r="O96" s="86">
        <v>9.5244999999999996E-2</v>
      </c>
      <c r="P96" s="86">
        <v>9.5244999999999996E-2</v>
      </c>
      <c r="Q96" s="86">
        <v>9.5244999999999996E-2</v>
      </c>
      <c r="R96" s="86">
        <v>9.3630000000000005E-2</v>
      </c>
      <c r="S96" s="86">
        <v>8.1000000000000003E-2</v>
      </c>
      <c r="T96" s="77"/>
      <c r="U96" s="85" t="s">
        <v>97</v>
      </c>
    </row>
    <row r="97" spans="1:23" ht="22.5" x14ac:dyDescent="0.25">
      <c r="A97" s="75">
        <v>5</v>
      </c>
      <c r="B97" s="32" t="s">
        <v>98</v>
      </c>
      <c r="C97" s="32" t="s">
        <v>79</v>
      </c>
      <c r="D97" s="77" t="s">
        <v>268</v>
      </c>
      <c r="E97" s="77" t="s">
        <v>268</v>
      </c>
      <c r="F97" s="77" t="s">
        <v>268</v>
      </c>
      <c r="G97" s="77" t="s">
        <v>268</v>
      </c>
      <c r="H97" s="77" t="s">
        <v>268</v>
      </c>
      <c r="I97" s="77" t="s">
        <v>268</v>
      </c>
      <c r="J97" s="77">
        <v>33800</v>
      </c>
      <c r="K97" s="77">
        <v>34626</v>
      </c>
      <c r="L97" s="77">
        <v>33882</v>
      </c>
      <c r="M97" s="77">
        <v>33319</v>
      </c>
      <c r="N97" s="77">
        <v>31369</v>
      </c>
      <c r="O97" s="77">
        <v>30118</v>
      </c>
      <c r="P97" s="77">
        <v>27380</v>
      </c>
      <c r="Q97" s="77">
        <v>23633</v>
      </c>
      <c r="R97" s="77">
        <v>18679</v>
      </c>
      <c r="S97" s="77">
        <v>16758</v>
      </c>
      <c r="T97" s="77"/>
      <c r="U97" s="78"/>
    </row>
    <row r="98" spans="1:23" ht="33.75" x14ac:dyDescent="0.25">
      <c r="A98" s="75">
        <v>6</v>
      </c>
      <c r="B98" s="34" t="s">
        <v>99</v>
      </c>
      <c r="C98" s="35" t="s">
        <v>79</v>
      </c>
      <c r="D98" s="86" t="s">
        <v>268</v>
      </c>
      <c r="E98" s="86" t="s">
        <v>268</v>
      </c>
      <c r="F98" s="86" t="s">
        <v>268</v>
      </c>
      <c r="G98" s="86" t="s">
        <v>268</v>
      </c>
      <c r="H98" s="86" t="s">
        <v>268</v>
      </c>
      <c r="I98" s="86" t="s">
        <v>268</v>
      </c>
      <c r="J98" s="86">
        <v>29560</v>
      </c>
      <c r="K98" s="86">
        <v>30625</v>
      </c>
      <c r="L98" s="86">
        <v>30033</v>
      </c>
      <c r="M98" s="86">
        <v>29985</v>
      </c>
      <c r="N98" s="86">
        <v>28907</v>
      </c>
      <c r="O98" s="86">
        <v>28024</v>
      </c>
      <c r="P98" s="86">
        <v>25901</v>
      </c>
      <c r="Q98" s="86">
        <v>22635</v>
      </c>
      <c r="R98" s="86">
        <v>18632</v>
      </c>
      <c r="S98" s="86">
        <v>16956</v>
      </c>
      <c r="T98" s="77"/>
      <c r="U98" s="78"/>
    </row>
    <row r="99" spans="1:23" ht="135" x14ac:dyDescent="0.25">
      <c r="A99" s="75">
        <v>7</v>
      </c>
      <c r="B99" s="23" t="s">
        <v>100</v>
      </c>
      <c r="C99" s="23"/>
      <c r="D99" s="86" t="s">
        <v>268</v>
      </c>
      <c r="E99" s="86" t="s">
        <v>268</v>
      </c>
      <c r="F99" s="86">
        <v>6.1</v>
      </c>
      <c r="G99" s="86">
        <v>7.4050000000000002</v>
      </c>
      <c r="H99" s="86" t="s">
        <v>268</v>
      </c>
      <c r="I99" s="86" t="s">
        <v>268</v>
      </c>
      <c r="J99" s="86">
        <v>9.0869999999999997</v>
      </c>
      <c r="K99" s="86">
        <v>9.8870000000000005</v>
      </c>
      <c r="L99" s="86">
        <v>10.186999999999999</v>
      </c>
      <c r="M99" s="86">
        <v>11.487</v>
      </c>
      <c r="N99" s="86">
        <v>11.487</v>
      </c>
      <c r="O99" s="86">
        <v>11.487</v>
      </c>
      <c r="P99" s="86">
        <v>11.487</v>
      </c>
      <c r="Q99" s="86">
        <v>11.487</v>
      </c>
      <c r="R99" s="86">
        <v>11.487</v>
      </c>
      <c r="S99" s="86">
        <v>11.487</v>
      </c>
      <c r="T99" s="77"/>
      <c r="U99" s="78"/>
    </row>
    <row r="100" spans="1:23" ht="15.75" x14ac:dyDescent="0.25">
      <c r="A100" s="8" t="s">
        <v>101</v>
      </c>
      <c r="B100" s="80"/>
      <c r="C100" s="80"/>
      <c r="D100" s="77"/>
      <c r="E100" s="77"/>
      <c r="F100" s="77"/>
      <c r="G100" s="77"/>
      <c r="H100" s="77"/>
      <c r="I100" s="77"/>
      <c r="J100"/>
      <c r="K100"/>
      <c r="L100"/>
      <c r="M100"/>
      <c r="N100"/>
      <c r="O100"/>
      <c r="P100"/>
      <c r="Q100"/>
      <c r="R100"/>
      <c r="S100"/>
      <c r="T100" s="77"/>
      <c r="U100" s="78"/>
    </row>
    <row r="101" spans="1:23" ht="22.5" x14ac:dyDescent="0.25">
      <c r="A101" s="75">
        <v>1</v>
      </c>
      <c r="B101" s="3" t="s">
        <v>102</v>
      </c>
      <c r="C101" s="3" t="s">
        <v>53</v>
      </c>
      <c r="D101" s="117">
        <v>6936</v>
      </c>
      <c r="E101" s="117">
        <v>7461</v>
      </c>
      <c r="F101" s="117">
        <v>4039</v>
      </c>
      <c r="G101" s="117" t="s">
        <v>268</v>
      </c>
      <c r="H101" s="117" t="s">
        <v>268</v>
      </c>
      <c r="I101" s="117" t="s">
        <v>268</v>
      </c>
      <c r="J101" s="117">
        <v>4549.9589769599997</v>
      </c>
      <c r="K101" s="117">
        <v>4697.9384047200001</v>
      </c>
      <c r="L101" s="117">
        <v>4527.3450376800001</v>
      </c>
      <c r="M101" s="117">
        <v>4557.6975873600004</v>
      </c>
      <c r="N101" s="117">
        <v>4244.4558352800004</v>
      </c>
      <c r="O101" s="117">
        <v>4015.7369056799998</v>
      </c>
      <c r="P101" s="117">
        <v>3512.0393531999998</v>
      </c>
      <c r="Q101" s="117">
        <v>2918.2299818400002</v>
      </c>
      <c r="R101" s="117">
        <v>2198.4532300800001</v>
      </c>
      <c r="S101" s="117">
        <v>1973.6895902399999</v>
      </c>
      <c r="T101" s="81"/>
      <c r="U101" s="78"/>
    </row>
    <row r="102" spans="1:23" x14ac:dyDescent="0.25">
      <c r="A102" s="78"/>
      <c r="B102" s="20" t="s">
        <v>54</v>
      </c>
      <c r="C102" s="20" t="s">
        <v>53</v>
      </c>
      <c r="D102" s="86">
        <v>3441</v>
      </c>
      <c r="E102" s="86">
        <v>3765</v>
      </c>
      <c r="F102" s="86">
        <v>1706</v>
      </c>
      <c r="G102" s="86" t="s">
        <v>268</v>
      </c>
      <c r="H102" s="86" t="s">
        <v>268</v>
      </c>
      <c r="I102" s="86" t="s">
        <v>268</v>
      </c>
      <c r="J102" s="86">
        <v>785.64092472000004</v>
      </c>
      <c r="K102" s="86">
        <v>908.34089184000004</v>
      </c>
      <c r="L102" s="86">
        <v>720.29265912000005</v>
      </c>
      <c r="M102" s="86">
        <v>647.46373679999999</v>
      </c>
      <c r="N102" s="86">
        <v>613.67180471999995</v>
      </c>
      <c r="O102" s="86">
        <v>598.62450672</v>
      </c>
      <c r="P102" s="86">
        <v>484.17905736</v>
      </c>
      <c r="Q102" s="86">
        <v>483.49118088</v>
      </c>
      <c r="R102" s="86">
        <v>373.51692864</v>
      </c>
      <c r="S102" s="86">
        <v>373.43094408000002</v>
      </c>
      <c r="T102" s="81"/>
      <c r="U102" s="78"/>
    </row>
    <row r="103" spans="1:23" x14ac:dyDescent="0.25">
      <c r="A103" s="78"/>
      <c r="B103" s="20" t="s">
        <v>103</v>
      </c>
      <c r="C103" s="20" t="s">
        <v>53</v>
      </c>
      <c r="D103" s="86">
        <v>307</v>
      </c>
      <c r="E103" s="86">
        <v>170</v>
      </c>
      <c r="F103" s="86">
        <v>32</v>
      </c>
      <c r="G103" s="86" t="s">
        <v>268</v>
      </c>
      <c r="H103" s="86" t="s">
        <v>268</v>
      </c>
      <c r="I103" s="86" t="s">
        <v>268</v>
      </c>
      <c r="J103" s="86">
        <v>30.008611439999999</v>
      </c>
      <c r="K103" s="86">
        <v>52.96648896</v>
      </c>
      <c r="L103" s="86">
        <v>29.148765839999999</v>
      </c>
      <c r="M103" s="86">
        <v>28.718843039999999</v>
      </c>
      <c r="N103" s="86">
        <v>18.572664960000001</v>
      </c>
      <c r="O103" s="86">
        <v>15.64918992</v>
      </c>
      <c r="P103" s="86">
        <v>18.486680400000001</v>
      </c>
      <c r="Q103" s="86">
        <v>16.938958320000001</v>
      </c>
      <c r="R103" s="86">
        <v>15.82115904</v>
      </c>
      <c r="S103" s="86">
        <v>11.09200824</v>
      </c>
      <c r="T103" s="81"/>
      <c r="U103" s="78"/>
    </row>
    <row r="104" spans="1:23" x14ac:dyDescent="0.25">
      <c r="A104" s="78"/>
      <c r="B104" s="36" t="s">
        <v>104</v>
      </c>
      <c r="C104" s="36" t="s">
        <v>53</v>
      </c>
      <c r="D104" s="86">
        <v>1726</v>
      </c>
      <c r="E104" s="86">
        <v>1660</v>
      </c>
      <c r="F104" s="86">
        <v>356</v>
      </c>
      <c r="G104" s="86" t="s">
        <v>268</v>
      </c>
      <c r="H104" s="86" t="s">
        <v>268</v>
      </c>
      <c r="I104" s="86" t="s">
        <v>268</v>
      </c>
      <c r="J104" s="86">
        <v>226.74128472000001</v>
      </c>
      <c r="K104" s="86">
        <v>181.51340615999999</v>
      </c>
      <c r="L104" s="86">
        <v>180.82552967999999</v>
      </c>
      <c r="M104" s="86">
        <v>100.42996608</v>
      </c>
      <c r="N104" s="86">
        <v>71.367184800000004</v>
      </c>
      <c r="O104" s="86">
        <v>74.290659840000004</v>
      </c>
      <c r="P104" s="86">
        <v>68.099771520000004</v>
      </c>
      <c r="Q104" s="86">
        <v>54.428226479999999</v>
      </c>
      <c r="R104" s="86">
        <v>68.529694320000004</v>
      </c>
      <c r="S104" s="86">
        <v>38.693052000000002</v>
      </c>
      <c r="T104" s="81"/>
      <c r="U104" s="78"/>
    </row>
    <row r="105" spans="1:23" ht="22.5" x14ac:dyDescent="0.25">
      <c r="A105" s="75">
        <v>2</v>
      </c>
      <c r="B105" s="3" t="s">
        <v>105</v>
      </c>
      <c r="C105" s="3" t="s">
        <v>53</v>
      </c>
      <c r="D105" s="77" t="s">
        <v>268</v>
      </c>
      <c r="E105" s="77">
        <v>1438.6668688499999</v>
      </c>
      <c r="F105" s="77">
        <v>4630.2098615888499</v>
      </c>
      <c r="G105" s="77">
        <v>6321.6494045375302</v>
      </c>
      <c r="H105" s="77">
        <v>5872.5152150710101</v>
      </c>
      <c r="I105" s="77">
        <v>6064.88494743519</v>
      </c>
      <c r="J105" s="77">
        <v>164.84716078234999</v>
      </c>
      <c r="K105" s="77">
        <v>166.113071363839</v>
      </c>
      <c r="L105" s="77">
        <v>164.14311889258599</v>
      </c>
      <c r="M105" s="77">
        <v>161.832890601505</v>
      </c>
      <c r="N105" s="77">
        <v>144.804158774418</v>
      </c>
      <c r="O105" s="77">
        <v>145.405838914421</v>
      </c>
      <c r="P105" s="77">
        <v>134.171337754559</v>
      </c>
      <c r="Q105" s="77">
        <v>134.41454683246201</v>
      </c>
      <c r="R105" s="77">
        <v>101.80454228285799</v>
      </c>
      <c r="S105" s="77">
        <v>92.885331807831093</v>
      </c>
      <c r="T105" s="130"/>
      <c r="U105" s="130"/>
    </row>
    <row r="106" spans="1:23" ht="15.75" x14ac:dyDescent="0.25">
      <c r="A106" s="8" t="s">
        <v>106</v>
      </c>
      <c r="B106" s="80"/>
      <c r="C106" s="80"/>
      <c r="D106" s="77"/>
      <c r="E106" s="77"/>
      <c r="F106" s="77"/>
      <c r="G106" s="77"/>
      <c r="H106" s="77"/>
      <c r="I106" s="77"/>
      <c r="J106" s="77"/>
      <c r="K106" s="77"/>
      <c r="L106" s="77"/>
      <c r="M106" s="77"/>
      <c r="N106" s="77"/>
      <c r="O106" s="77"/>
      <c r="P106" s="77"/>
      <c r="Q106" s="77"/>
      <c r="R106" s="77"/>
      <c r="S106" s="77"/>
      <c r="T106" s="77"/>
      <c r="U106" s="78"/>
    </row>
    <row r="107" spans="1:23" ht="30" x14ac:dyDescent="0.25">
      <c r="A107" s="75">
        <v>1</v>
      </c>
      <c r="B107" s="3" t="s">
        <v>107</v>
      </c>
      <c r="C107" s="3" t="s">
        <v>53</v>
      </c>
      <c r="D107" s="139">
        <v>19530.2728537525</v>
      </c>
      <c r="E107" s="139">
        <v>19591.554154281701</v>
      </c>
      <c r="F107" s="139">
        <v>16325.5657966421</v>
      </c>
      <c r="G107" s="139">
        <v>14671.265575997701</v>
      </c>
      <c r="H107" s="139">
        <v>15751.392884508599</v>
      </c>
      <c r="I107" s="139">
        <v>15487.017151673799</v>
      </c>
      <c r="J107" s="139">
        <v>15818.9050495798</v>
      </c>
      <c r="K107" s="139">
        <v>16035.573369182101</v>
      </c>
      <c r="L107" s="139">
        <v>15850.3034298699</v>
      </c>
      <c r="M107" s="139">
        <v>15855.8552663511</v>
      </c>
      <c r="N107" s="139">
        <v>15727.9554861954</v>
      </c>
      <c r="O107" s="139">
        <v>15675.0822436873</v>
      </c>
      <c r="P107" s="139">
        <v>15220.4595593345</v>
      </c>
      <c r="Q107" s="139">
        <v>15354.1288857649</v>
      </c>
      <c r="R107" s="139">
        <v>15224.080065136601</v>
      </c>
      <c r="S107" s="139">
        <v>14334.4148419416</v>
      </c>
      <c r="T107" s="77"/>
      <c r="U107" s="78" t="s">
        <v>108</v>
      </c>
    </row>
    <row r="108" spans="1:23" ht="30" x14ac:dyDescent="0.25">
      <c r="A108" s="75">
        <v>1</v>
      </c>
      <c r="B108" s="21" t="s">
        <v>109</v>
      </c>
      <c r="C108" s="21" t="s">
        <v>53</v>
      </c>
      <c r="D108" s="139">
        <v>15522.499020311199</v>
      </c>
      <c r="E108" s="139">
        <v>14741.3977389105</v>
      </c>
      <c r="F108" s="139">
        <v>14238.9990975367</v>
      </c>
      <c r="G108" s="139">
        <v>13350.379561195299</v>
      </c>
      <c r="H108" s="139">
        <v>13719.352347653199</v>
      </c>
      <c r="I108" s="139">
        <v>13425.523609594</v>
      </c>
      <c r="J108" s="139">
        <v>13877.8283163451</v>
      </c>
      <c r="K108" s="139">
        <v>13846.099840298501</v>
      </c>
      <c r="L108" s="139">
        <v>13617.6507765694</v>
      </c>
      <c r="M108" s="139">
        <v>13466.4340356209</v>
      </c>
      <c r="N108" s="139">
        <v>13350.2698590726</v>
      </c>
      <c r="O108" s="139">
        <v>13239.6549965385</v>
      </c>
      <c r="P108" s="139">
        <v>13203.738948244099</v>
      </c>
      <c r="Q108" s="139">
        <v>13171.081007323601</v>
      </c>
      <c r="R108" s="139">
        <v>13071.601482555499</v>
      </c>
      <c r="S108" s="139">
        <v>12832.0273369488</v>
      </c>
      <c r="T108" s="77"/>
      <c r="U108" s="78" t="s">
        <v>110</v>
      </c>
    </row>
    <row r="109" spans="1:23" x14ac:dyDescent="0.25">
      <c r="A109" s="75">
        <v>2</v>
      </c>
      <c r="B109" s="37" t="s">
        <v>111</v>
      </c>
      <c r="C109" s="37"/>
      <c r="D109" s="140"/>
      <c r="E109" s="140"/>
      <c r="F109" s="140"/>
      <c r="G109" s="140"/>
      <c r="H109" s="141"/>
      <c r="I109" s="141"/>
      <c r="J109" s="141"/>
      <c r="K109" s="141"/>
      <c r="L109" s="142"/>
      <c r="M109" s="142"/>
      <c r="N109" s="142"/>
      <c r="O109" s="142"/>
      <c r="P109" s="142"/>
      <c r="Q109" s="142"/>
      <c r="R109" s="142"/>
      <c r="S109" s="142"/>
      <c r="T109" s="77"/>
      <c r="U109" s="78"/>
    </row>
    <row r="110" spans="1:23" x14ac:dyDescent="0.25">
      <c r="A110" s="78"/>
      <c r="B110" s="22" t="s">
        <v>19</v>
      </c>
      <c r="C110" s="22" t="s">
        <v>53</v>
      </c>
      <c r="D110" s="128">
        <v>3422.7773807687954</v>
      </c>
      <c r="E110" s="128">
        <v>2932.9932350981321</v>
      </c>
      <c r="F110" s="128">
        <v>2596.5005412694009</v>
      </c>
      <c r="G110" s="128">
        <v>2733.3898683634461</v>
      </c>
      <c r="H110" s="128">
        <v>2910.6049198769961</v>
      </c>
      <c r="I110" s="128">
        <v>2784.7821986470099</v>
      </c>
      <c r="J110" s="128">
        <v>2951.5564733299229</v>
      </c>
      <c r="K110" s="128">
        <v>2955.1801400818199</v>
      </c>
      <c r="L110" s="128">
        <v>2875.0888205221231</v>
      </c>
      <c r="M110" s="128">
        <v>2798.7358365778209</v>
      </c>
      <c r="N110" s="128">
        <v>2739.7793066559157</v>
      </c>
      <c r="O110" s="128">
        <v>2702.2750211178072</v>
      </c>
      <c r="P110" s="128">
        <v>2664.7707355796992</v>
      </c>
      <c r="Q110" s="128">
        <v>2627.2664500415908</v>
      </c>
      <c r="R110" s="128">
        <v>2619.8706012138982</v>
      </c>
      <c r="S110" s="128">
        <v>2690.0784257417481</v>
      </c>
      <c r="T110" s="130"/>
      <c r="U110" s="130"/>
      <c r="V110"/>
      <c r="W110"/>
    </row>
    <row r="111" spans="1:23" x14ac:dyDescent="0.25">
      <c r="A111" s="78"/>
      <c r="B111" s="22" t="s">
        <v>112</v>
      </c>
      <c r="C111" s="22" t="s">
        <v>53</v>
      </c>
      <c r="D111" s="128">
        <v>4586.0318354150204</v>
      </c>
      <c r="E111" s="128">
        <v>4495.5688614078899</v>
      </c>
      <c r="F111" s="128">
        <v>4478.3390077559898</v>
      </c>
      <c r="G111" s="128">
        <v>4280.2738285472296</v>
      </c>
      <c r="H111" s="128">
        <v>4190.9911413625796</v>
      </c>
      <c r="I111" s="128">
        <v>3828.1461063904198</v>
      </c>
      <c r="J111" s="128">
        <v>3915.4816408875499</v>
      </c>
      <c r="K111" s="128">
        <v>3891.3480725422</v>
      </c>
      <c r="L111" s="128">
        <v>3819.0822980940302</v>
      </c>
      <c r="M111" s="128">
        <v>3741.0489476323401</v>
      </c>
      <c r="N111" s="128">
        <v>3662.7126580858098</v>
      </c>
      <c r="O111" s="128">
        <v>3605.16780225088</v>
      </c>
      <c r="P111" s="128">
        <v>3547.6229464159501</v>
      </c>
      <c r="Q111" s="128">
        <v>3490.0780905810302</v>
      </c>
      <c r="R111" s="128">
        <v>3358.3589737972102</v>
      </c>
      <c r="S111" s="128">
        <v>3211.063588299</v>
      </c>
      <c r="T111" s="130"/>
      <c r="U111" s="130"/>
      <c r="V111"/>
      <c r="W111"/>
    </row>
    <row r="112" spans="1:23" x14ac:dyDescent="0.25">
      <c r="A112" s="78"/>
      <c r="B112" s="22" t="s">
        <v>113</v>
      </c>
      <c r="C112" s="22" t="s">
        <v>53</v>
      </c>
      <c r="D112" s="128">
        <v>1484.3591038842001</v>
      </c>
      <c r="E112" s="128">
        <v>1467.96191474751</v>
      </c>
      <c r="F112" s="128">
        <v>1434.6335811374499</v>
      </c>
      <c r="G112" s="128">
        <v>1398.11337255444</v>
      </c>
      <c r="H112" s="128">
        <v>1516.2794205001201</v>
      </c>
      <c r="I112" s="128">
        <v>1466.31916358595</v>
      </c>
      <c r="J112" s="128">
        <v>1651.4390459910601</v>
      </c>
      <c r="K112" s="128">
        <v>1718.3079096266299</v>
      </c>
      <c r="L112" s="128">
        <v>1777.9828931718</v>
      </c>
      <c r="M112" s="128">
        <v>1868.1290020420399</v>
      </c>
      <c r="N112" s="128">
        <v>1974.14834756716</v>
      </c>
      <c r="O112" s="128">
        <v>2071.5274171517899</v>
      </c>
      <c r="P112" s="128">
        <v>2232.5539777396102</v>
      </c>
      <c r="Q112" s="128">
        <v>2378.5590356954299</v>
      </c>
      <c r="R112" s="128">
        <v>2849.8842289793201</v>
      </c>
      <c r="S112" s="128">
        <v>3131.9889931192201</v>
      </c>
      <c r="T112" s="130"/>
      <c r="U112" s="130"/>
      <c r="V112"/>
      <c r="W112"/>
    </row>
    <row r="113" spans="1:23" x14ac:dyDescent="0.25">
      <c r="A113" s="78"/>
      <c r="B113" s="22" t="s">
        <v>115</v>
      </c>
      <c r="C113" s="22" t="s">
        <v>53</v>
      </c>
      <c r="D113" s="128">
        <v>5154.0334805333596</v>
      </c>
      <c r="E113" s="128">
        <v>5009.3518014479196</v>
      </c>
      <c r="F113" s="128">
        <v>4964.0795458022503</v>
      </c>
      <c r="G113" s="128">
        <v>4249.08241725484</v>
      </c>
      <c r="H113" s="128">
        <v>4421.1563025956402</v>
      </c>
      <c r="I113" s="128">
        <v>4659.8458922753198</v>
      </c>
      <c r="J113" s="128">
        <v>4695.7938885332496</v>
      </c>
      <c r="K113" s="128">
        <v>4637.6233491532803</v>
      </c>
      <c r="L113" s="128">
        <v>4519.3229765189099</v>
      </c>
      <c r="M113" s="128">
        <v>4448.2469102812001</v>
      </c>
      <c r="N113" s="128">
        <v>4377.7172796535096</v>
      </c>
      <c r="O113" s="128">
        <v>4278.3951218142702</v>
      </c>
      <c r="P113" s="128">
        <v>4190.1242872115199</v>
      </c>
      <c r="Q113" s="128">
        <v>4120.1330626147001</v>
      </c>
      <c r="R113" s="128">
        <v>3722.6133739898301</v>
      </c>
      <c r="S113" s="128">
        <v>3291.2819677654302</v>
      </c>
      <c r="T113" s="130"/>
      <c r="U113" s="130"/>
      <c r="V113"/>
      <c r="W113"/>
    </row>
    <row r="114" spans="1:23" x14ac:dyDescent="0.25">
      <c r="A114" s="78"/>
      <c r="B114" s="38" t="s">
        <v>76</v>
      </c>
      <c r="C114" s="22" t="s">
        <v>53</v>
      </c>
      <c r="D114" s="128">
        <v>875.29721970984497</v>
      </c>
      <c r="E114" s="128">
        <v>835.52192620899802</v>
      </c>
      <c r="F114" s="128">
        <v>765.44642157157602</v>
      </c>
      <c r="G114" s="128">
        <v>689.52007447537596</v>
      </c>
      <c r="H114" s="128">
        <v>680.32056331788704</v>
      </c>
      <c r="I114" s="128">
        <v>686.43024869531303</v>
      </c>
      <c r="J114" s="128">
        <v>663.55726760328696</v>
      </c>
      <c r="K114" s="128">
        <v>643.64036889458703</v>
      </c>
      <c r="L114" s="128">
        <v>626.17378826249796</v>
      </c>
      <c r="M114" s="128">
        <v>610.273339087458</v>
      </c>
      <c r="N114" s="128">
        <v>595.91226711024694</v>
      </c>
      <c r="O114" s="128">
        <v>582.289634203785</v>
      </c>
      <c r="P114" s="128">
        <v>568.66700129732396</v>
      </c>
      <c r="Q114" s="128">
        <v>555.04436839086304</v>
      </c>
      <c r="R114" s="128">
        <v>520.87430457523601</v>
      </c>
      <c r="S114" s="128">
        <v>507.61436202343998</v>
      </c>
      <c r="T114" s="130"/>
      <c r="U114" s="130"/>
      <c r="V114"/>
      <c r="W114"/>
    </row>
    <row r="115" spans="1:23" ht="46.5" customHeight="1" x14ac:dyDescent="0.25">
      <c r="A115" s="75"/>
      <c r="B115" s="112" t="s">
        <v>117</v>
      </c>
      <c r="C115" s="112" t="s">
        <v>118</v>
      </c>
      <c r="D115" s="86" t="s">
        <v>268</v>
      </c>
      <c r="E115" s="86" t="s">
        <v>268</v>
      </c>
      <c r="F115" s="81">
        <v>75817.2</v>
      </c>
      <c r="G115" s="81">
        <v>140136.19999999995</v>
      </c>
      <c r="H115" s="81">
        <v>153000</v>
      </c>
      <c r="I115" s="81">
        <v>174000</v>
      </c>
      <c r="J115" s="81">
        <v>194600</v>
      </c>
      <c r="K115" s="81">
        <v>199602.56888007669</v>
      </c>
      <c r="L115" s="81">
        <v>221474.41266970601</v>
      </c>
      <c r="M115" s="81">
        <v>237140.0839746281</v>
      </c>
      <c r="N115" s="81">
        <v>254338.69041153789</v>
      </c>
      <c r="O115" s="81">
        <v>271771.59810136759</v>
      </c>
      <c r="P115" s="81">
        <v>289521.60021813941</v>
      </c>
      <c r="Q115" s="81">
        <v>307595.96410031698</v>
      </c>
      <c r="R115" s="86">
        <v>324884.17088188243</v>
      </c>
      <c r="S115" s="86" t="s">
        <v>268</v>
      </c>
      <c r="T115" s="77"/>
      <c r="U115" s="85" t="s">
        <v>119</v>
      </c>
    </row>
    <row r="116" spans="1:23" x14ac:dyDescent="0.25">
      <c r="A116" s="78"/>
      <c r="B116" s="39" t="s">
        <v>120</v>
      </c>
      <c r="C116" s="39"/>
      <c r="D116" s="77"/>
      <c r="E116" s="77"/>
      <c r="F116" s="77"/>
      <c r="G116" s="77"/>
      <c r="H116" s="77"/>
      <c r="I116" s="77"/>
      <c r="J116" s="77"/>
      <c r="K116" s="77"/>
      <c r="L116" s="77"/>
      <c r="M116" s="77"/>
      <c r="N116" s="77"/>
      <c r="O116" s="77"/>
      <c r="P116" s="77"/>
      <c r="Q116" s="77"/>
      <c r="R116" s="77"/>
      <c r="S116" s="77"/>
      <c r="T116" s="77"/>
      <c r="U116" s="78"/>
    </row>
    <row r="117" spans="1:23" x14ac:dyDescent="0.25">
      <c r="A117" s="78"/>
      <c r="B117" s="34" t="s">
        <v>121</v>
      </c>
      <c r="C117" s="34" t="s">
        <v>53</v>
      </c>
      <c r="D117" s="86" t="s">
        <v>268</v>
      </c>
      <c r="E117" s="86" t="s">
        <v>268</v>
      </c>
      <c r="F117" s="86" t="s">
        <v>268</v>
      </c>
      <c r="G117" s="86" t="s">
        <v>268</v>
      </c>
      <c r="H117" s="86" t="s">
        <v>268</v>
      </c>
      <c r="I117" s="86" t="s">
        <v>268</v>
      </c>
      <c r="J117" s="86" t="s">
        <v>268</v>
      </c>
      <c r="K117" s="86" t="s">
        <v>268</v>
      </c>
      <c r="L117" s="86" t="s">
        <v>268</v>
      </c>
      <c r="M117" s="86" t="s">
        <v>268</v>
      </c>
      <c r="N117" s="86" t="s">
        <v>268</v>
      </c>
      <c r="O117" s="86" t="s">
        <v>268</v>
      </c>
      <c r="P117" s="86" t="s">
        <v>268</v>
      </c>
      <c r="Q117" s="86" t="s">
        <v>268</v>
      </c>
      <c r="R117" s="86" t="s">
        <v>268</v>
      </c>
      <c r="S117" s="86" t="s">
        <v>268</v>
      </c>
      <c r="T117" s="77"/>
      <c r="U117" s="78"/>
    </row>
    <row r="118" spans="1:23" x14ac:dyDescent="0.25">
      <c r="A118" s="78"/>
      <c r="B118" s="34" t="s">
        <v>122</v>
      </c>
      <c r="C118" s="34" t="s">
        <v>53</v>
      </c>
      <c r="D118" s="86" t="s">
        <v>268</v>
      </c>
      <c r="E118" s="86" t="s">
        <v>268</v>
      </c>
      <c r="F118" s="86" t="s">
        <v>268</v>
      </c>
      <c r="G118" s="86" t="s">
        <v>268</v>
      </c>
      <c r="H118" s="86" t="s">
        <v>268</v>
      </c>
      <c r="I118" s="86" t="s">
        <v>268</v>
      </c>
      <c r="J118" s="86" t="s">
        <v>268</v>
      </c>
      <c r="K118" s="86" t="s">
        <v>268</v>
      </c>
      <c r="L118" s="86" t="s">
        <v>268</v>
      </c>
      <c r="M118" s="86" t="s">
        <v>268</v>
      </c>
      <c r="N118" s="86" t="s">
        <v>268</v>
      </c>
      <c r="O118" s="86" t="s">
        <v>268</v>
      </c>
      <c r="P118" s="86" t="s">
        <v>268</v>
      </c>
      <c r="Q118" s="86" t="s">
        <v>268</v>
      </c>
      <c r="R118" s="86" t="s">
        <v>268</v>
      </c>
      <c r="S118" s="86" t="s">
        <v>268</v>
      </c>
      <c r="T118" s="77"/>
      <c r="U118" s="78"/>
    </row>
    <row r="119" spans="1:23" ht="45" x14ac:dyDescent="0.25">
      <c r="A119" s="78"/>
      <c r="B119" s="113" t="s">
        <v>123</v>
      </c>
      <c r="C119" s="113" t="s">
        <v>96</v>
      </c>
      <c r="D119" s="86" t="s">
        <v>268</v>
      </c>
      <c r="E119" s="86" t="s">
        <v>268</v>
      </c>
      <c r="F119" s="86" t="s">
        <v>268</v>
      </c>
      <c r="G119" s="86" t="s">
        <v>268</v>
      </c>
      <c r="H119" s="86" t="s">
        <v>268</v>
      </c>
      <c r="I119" s="86" t="s">
        <v>268</v>
      </c>
      <c r="J119" s="86" t="s">
        <v>268</v>
      </c>
      <c r="K119" s="86" t="s">
        <v>268</v>
      </c>
      <c r="L119" s="86" t="s">
        <v>268</v>
      </c>
      <c r="M119" s="86" t="s">
        <v>268</v>
      </c>
      <c r="N119" s="86" t="s">
        <v>268</v>
      </c>
      <c r="O119" s="86" t="s">
        <v>268</v>
      </c>
      <c r="P119" s="86" t="s">
        <v>268</v>
      </c>
      <c r="Q119" s="86" t="s">
        <v>268</v>
      </c>
      <c r="R119" s="86" t="s">
        <v>268</v>
      </c>
      <c r="S119" s="86" t="s">
        <v>268</v>
      </c>
      <c r="T119" s="77"/>
      <c r="U119" s="85" t="s">
        <v>119</v>
      </c>
    </row>
    <row r="120" spans="1:23" x14ac:dyDescent="0.25">
      <c r="A120" s="78"/>
      <c r="B120" s="113" t="s">
        <v>124</v>
      </c>
      <c r="C120" s="113" t="s">
        <v>94</v>
      </c>
      <c r="D120" s="86" t="s">
        <v>268</v>
      </c>
      <c r="E120" s="86" t="s">
        <v>268</v>
      </c>
      <c r="F120" s="86" t="s">
        <v>268</v>
      </c>
      <c r="G120" s="86" t="s">
        <v>268</v>
      </c>
      <c r="H120" s="86" t="s">
        <v>268</v>
      </c>
      <c r="I120" s="86" t="s">
        <v>268</v>
      </c>
      <c r="J120" s="86">
        <v>3.7999999999999999E-2</v>
      </c>
      <c r="K120" s="86">
        <v>0.106</v>
      </c>
      <c r="L120" s="86">
        <v>0.3735</v>
      </c>
      <c r="M120" s="86">
        <v>0.3735</v>
      </c>
      <c r="N120" s="86">
        <v>0.67249999999999999</v>
      </c>
      <c r="O120" s="86">
        <v>0.67249999999999999</v>
      </c>
      <c r="P120" s="86">
        <v>0.67249999999999999</v>
      </c>
      <c r="Q120" s="86">
        <v>0.67249999999999999</v>
      </c>
      <c r="R120" s="86">
        <v>1.1725000000000001</v>
      </c>
      <c r="S120" s="86">
        <v>1.1725000000000001</v>
      </c>
      <c r="T120" s="77"/>
      <c r="U120" s="85" t="s">
        <v>125</v>
      </c>
    </row>
    <row r="121" spans="1:23" x14ac:dyDescent="0.25">
      <c r="A121" s="75">
        <v>3</v>
      </c>
      <c r="B121" s="40" t="s">
        <v>126</v>
      </c>
      <c r="C121" s="40"/>
      <c r="D121" s="77"/>
      <c r="E121" s="77"/>
      <c r="F121" s="77"/>
      <c r="G121" s="77"/>
      <c r="H121" s="77"/>
      <c r="I121" s="77"/>
      <c r="J121" s="77"/>
      <c r="K121" s="77"/>
      <c r="L121" s="77"/>
      <c r="M121" s="77"/>
      <c r="N121" s="77"/>
      <c r="O121" s="77"/>
      <c r="P121" s="77"/>
      <c r="Q121" s="77"/>
      <c r="R121" s="77"/>
      <c r="S121" s="77"/>
      <c r="T121" s="77"/>
      <c r="U121" s="78"/>
    </row>
    <row r="122" spans="1:23" x14ac:dyDescent="0.25">
      <c r="A122" s="78"/>
      <c r="B122" s="20" t="s">
        <v>54</v>
      </c>
      <c r="C122" s="20" t="s">
        <v>53</v>
      </c>
      <c r="D122" s="86" t="s">
        <v>268</v>
      </c>
      <c r="E122" s="86">
        <v>137.84442424130199</v>
      </c>
      <c r="F122" s="86">
        <v>117.77244559139299</v>
      </c>
      <c r="G122" s="86">
        <v>112.8174153125</v>
      </c>
      <c r="H122" s="86">
        <v>131.67505125663601</v>
      </c>
      <c r="I122" s="86">
        <v>98.224870409456798</v>
      </c>
      <c r="J122" s="86">
        <v>102.13336939768899</v>
      </c>
      <c r="K122" s="86">
        <v>88.717348840733095</v>
      </c>
      <c r="L122" s="86">
        <v>73.8928895571769</v>
      </c>
      <c r="M122" s="86">
        <v>67.429626450091902</v>
      </c>
      <c r="N122" s="86">
        <v>59.729199815523202</v>
      </c>
      <c r="O122" s="86">
        <v>55.402543975734801</v>
      </c>
      <c r="P122" s="86">
        <v>51.0758881359463</v>
      </c>
      <c r="Q122" s="86">
        <v>46.749232296157899</v>
      </c>
      <c r="R122" s="86">
        <v>37.7977633438826</v>
      </c>
      <c r="S122" s="86">
        <v>30.073129268595999</v>
      </c>
      <c r="T122" s="86"/>
      <c r="U122" s="78"/>
    </row>
    <row r="123" spans="1:23" x14ac:dyDescent="0.25">
      <c r="A123" s="78"/>
      <c r="B123" s="20" t="s">
        <v>40</v>
      </c>
      <c r="C123" s="20" t="s">
        <v>53</v>
      </c>
      <c r="D123" s="86" t="s">
        <v>268</v>
      </c>
      <c r="E123" s="86">
        <v>7316.3791435473804</v>
      </c>
      <c r="F123" s="86">
        <v>6365.5683613783303</v>
      </c>
      <c r="G123" s="86">
        <v>5384.2686202885698</v>
      </c>
      <c r="H123" s="86">
        <v>5545.5858462953202</v>
      </c>
      <c r="I123" s="86">
        <v>5893.5888849440998</v>
      </c>
      <c r="J123" s="86">
        <v>5842.1596616242896</v>
      </c>
      <c r="K123" s="86">
        <v>5642.4776062298297</v>
      </c>
      <c r="L123" s="86">
        <v>5352.8293727796499</v>
      </c>
      <c r="M123" s="86">
        <v>5170.6571515002897</v>
      </c>
      <c r="N123" s="86">
        <v>4998.7294341473498</v>
      </c>
      <c r="O123" s="86">
        <v>4757.3468016491097</v>
      </c>
      <c r="P123" s="86">
        <v>4554.70272295001</v>
      </c>
      <c r="Q123" s="86">
        <v>4283.5469175103599</v>
      </c>
      <c r="R123" s="86">
        <v>3380.17289920334</v>
      </c>
      <c r="S123" s="86">
        <v>2565.8375695618302</v>
      </c>
      <c r="T123" s="86"/>
      <c r="U123" s="78"/>
    </row>
    <row r="124" spans="1:23" x14ac:dyDescent="0.25">
      <c r="A124" s="78"/>
      <c r="B124" s="20" t="s">
        <v>127</v>
      </c>
      <c r="C124" s="20" t="s">
        <v>53</v>
      </c>
      <c r="D124" s="86" t="s">
        <v>268</v>
      </c>
      <c r="E124" s="86">
        <v>2474.5975189001301</v>
      </c>
      <c r="F124" s="86">
        <v>2039.4607513717599</v>
      </c>
      <c r="G124" s="86">
        <v>1743.04083290003</v>
      </c>
      <c r="H124" s="86">
        <v>1738.4067935065</v>
      </c>
      <c r="I124" s="86">
        <v>1201.56397423315</v>
      </c>
      <c r="J124" s="86">
        <v>1116.6817811047699</v>
      </c>
      <c r="K124" s="86">
        <v>965.94718916972602</v>
      </c>
      <c r="L124" s="86">
        <v>773.30490564258696</v>
      </c>
      <c r="M124" s="86">
        <v>486.26859346628697</v>
      </c>
      <c r="N124" s="86">
        <v>207.406382104682</v>
      </c>
      <c r="O124" s="86">
        <v>78.153620130006303</v>
      </c>
      <c r="P124" s="86">
        <v>5.8968211248000002E-2</v>
      </c>
      <c r="Q124" s="86">
        <v>5.8968211248000002E-2</v>
      </c>
      <c r="R124" s="86">
        <v>5.8968211248000002E-2</v>
      </c>
      <c r="S124" s="86">
        <v>5.8968211248000002E-2</v>
      </c>
      <c r="T124" s="86"/>
      <c r="U124" s="78"/>
    </row>
    <row r="125" spans="1:23" x14ac:dyDescent="0.25">
      <c r="A125" s="78"/>
      <c r="B125" s="20" t="s">
        <v>64</v>
      </c>
      <c r="C125" s="20" t="s">
        <v>53</v>
      </c>
      <c r="D125" s="86" t="s">
        <v>268</v>
      </c>
      <c r="E125" s="86">
        <v>3654.9112828124898</v>
      </c>
      <c r="F125" s="86">
        <v>3526.6806859898302</v>
      </c>
      <c r="G125" s="86">
        <v>3487.2087311565401</v>
      </c>
      <c r="H125" s="86">
        <v>3692.5819751552799</v>
      </c>
      <c r="I125" s="86">
        <v>3449.7950883437502</v>
      </c>
      <c r="J125" s="86">
        <v>3855.18288631838</v>
      </c>
      <c r="K125" s="86">
        <v>4071.4069144290002</v>
      </c>
      <c r="L125" s="86">
        <v>4204.6573907517104</v>
      </c>
      <c r="M125" s="86">
        <v>4342.0049704214798</v>
      </c>
      <c r="N125" s="86">
        <v>4519.4654319903002</v>
      </c>
      <c r="O125" s="86">
        <v>4705.7222710317701</v>
      </c>
      <c r="P125" s="86">
        <v>4972.17512253737</v>
      </c>
      <c r="Q125" s="86">
        <v>5231.4329863554303</v>
      </c>
      <c r="R125" s="86">
        <v>6106.6306965377998</v>
      </c>
      <c r="S125" s="86">
        <v>6659.8673460457803</v>
      </c>
      <c r="T125" s="86"/>
      <c r="U125" s="78"/>
    </row>
    <row r="126" spans="1:23" x14ac:dyDescent="0.25">
      <c r="A126" s="78"/>
      <c r="B126" s="20" t="s">
        <v>128</v>
      </c>
      <c r="C126" s="20" t="s">
        <v>53</v>
      </c>
      <c r="D126" s="86" t="s">
        <v>268</v>
      </c>
      <c r="E126" s="86">
        <v>4670.4452471559098</v>
      </c>
      <c r="F126" s="86">
        <v>4084.2801290434099</v>
      </c>
      <c r="G126" s="86">
        <v>4038.5225545206399</v>
      </c>
      <c r="H126" s="86">
        <v>4450.4684819087597</v>
      </c>
      <c r="I126" s="86">
        <v>4057.27162200352</v>
      </c>
      <c r="J126" s="86">
        <v>4414.0015726305901</v>
      </c>
      <c r="K126" s="86">
        <v>4458.2949957221099</v>
      </c>
      <c r="L126" s="86">
        <v>4484.9716376967899</v>
      </c>
      <c r="M126" s="86">
        <v>4505.2002861690999</v>
      </c>
      <c r="N126" s="86">
        <v>4502.0729354948398</v>
      </c>
      <c r="O126" s="86">
        <v>4500.8314284494099</v>
      </c>
      <c r="P126" s="86">
        <v>4499.58992140399</v>
      </c>
      <c r="Q126" s="86">
        <v>4498.3484143585601</v>
      </c>
      <c r="R126" s="86">
        <v>4673.0221106667505</v>
      </c>
      <c r="S126" s="86">
        <v>4851.7184160799998</v>
      </c>
      <c r="T126" s="86"/>
      <c r="U126" s="78"/>
    </row>
    <row r="127" spans="1:23" x14ac:dyDescent="0.25">
      <c r="A127" s="78"/>
      <c r="B127" s="20" t="s">
        <v>75</v>
      </c>
      <c r="C127" s="20" t="s">
        <v>53</v>
      </c>
      <c r="D127" s="86" t="s">
        <v>268</v>
      </c>
      <c r="E127" s="86">
        <v>1471.1116689876401</v>
      </c>
      <c r="F127" s="86">
        <v>1741.4011656693699</v>
      </c>
      <c r="G127" s="86">
        <v>1822.2578967075001</v>
      </c>
      <c r="H127" s="86">
        <v>1944.5393247961099</v>
      </c>
      <c r="I127" s="86">
        <v>1848.9931242023299</v>
      </c>
      <c r="J127" s="86">
        <v>2635.6424992060101</v>
      </c>
      <c r="K127" s="86">
        <v>2677.0402555763999</v>
      </c>
      <c r="L127" s="86">
        <v>2754.7228254632</v>
      </c>
      <c r="M127" s="86">
        <v>2790.2545411290098</v>
      </c>
      <c r="N127" s="86">
        <v>2833.6452833630701</v>
      </c>
      <c r="O127" s="86">
        <v>2909.4068871815098</v>
      </c>
      <c r="P127" s="86">
        <v>2940.8688055030002</v>
      </c>
      <c r="Q127" s="86">
        <v>3023.4271406697299</v>
      </c>
      <c r="R127" s="86">
        <v>2816.0942959326999</v>
      </c>
      <c r="S127" s="86">
        <v>2653.7189506587902</v>
      </c>
      <c r="T127" s="86"/>
      <c r="U127" s="78"/>
    </row>
    <row r="128" spans="1:23" x14ac:dyDescent="0.25">
      <c r="A128" s="78"/>
      <c r="B128" s="20" t="s">
        <v>76</v>
      </c>
      <c r="C128" s="20" t="s">
        <v>53</v>
      </c>
      <c r="D128" s="86" t="s">
        <v>268</v>
      </c>
      <c r="E128" s="86">
        <v>4716.0329234191104</v>
      </c>
      <c r="F128" s="86">
        <v>4131.5506439584497</v>
      </c>
      <c r="G128" s="86">
        <v>4100.3669277618501</v>
      </c>
      <c r="H128" s="86">
        <v>4508.5449416615902</v>
      </c>
      <c r="I128" s="86">
        <v>4110.74323778085</v>
      </c>
      <c r="J128" s="86">
        <v>4458.9902107996804</v>
      </c>
      <c r="K128" s="86">
        <v>4513.7085588331802</v>
      </c>
      <c r="L128" s="86">
        <v>4540.4434061940901</v>
      </c>
      <c r="M128" s="86">
        <v>4560.0460883683199</v>
      </c>
      <c r="N128" s="86">
        <v>4556.4156635203099</v>
      </c>
      <c r="O128" s="86">
        <v>4553.8910483979398</v>
      </c>
      <c r="P128" s="86">
        <v>4551.4295061769299</v>
      </c>
      <c r="Q128" s="86">
        <v>4549.7355220508898</v>
      </c>
      <c r="R128" s="86">
        <v>4754.3804861053904</v>
      </c>
      <c r="S128" s="86">
        <v>4966.4690488781398</v>
      </c>
      <c r="T128" s="86"/>
      <c r="U128" s="78"/>
    </row>
    <row r="129" spans="1:21" x14ac:dyDescent="0.25">
      <c r="A129" s="75">
        <v>4</v>
      </c>
      <c r="B129" s="3" t="s">
        <v>129</v>
      </c>
      <c r="C129" s="3" t="s">
        <v>53</v>
      </c>
      <c r="D129" s="86" t="s">
        <v>268</v>
      </c>
      <c r="E129" s="86">
        <v>263.35951721353501</v>
      </c>
      <c r="F129" s="86">
        <v>251.48482604904399</v>
      </c>
      <c r="G129" s="86">
        <v>226.26104503331399</v>
      </c>
      <c r="H129" s="86">
        <v>225.79799014913601</v>
      </c>
      <c r="I129" s="86">
        <v>208.264729085536</v>
      </c>
      <c r="J129" s="86">
        <v>208.264729085536</v>
      </c>
      <c r="K129" s="86">
        <v>208.264729085536</v>
      </c>
      <c r="L129" s="86">
        <v>208.264729085536</v>
      </c>
      <c r="M129" s="86">
        <v>208.264729085536</v>
      </c>
      <c r="N129" s="86">
        <v>208.264729085536</v>
      </c>
      <c r="O129" s="86">
        <v>208.264729085536</v>
      </c>
      <c r="P129" s="86">
        <v>208.264729085536</v>
      </c>
      <c r="Q129" s="86">
        <v>208.264729085536</v>
      </c>
      <c r="R129" s="86">
        <v>208.264729085536</v>
      </c>
      <c r="S129" s="86">
        <v>208.264729085536</v>
      </c>
      <c r="T129" s="86"/>
      <c r="U129" s="78"/>
    </row>
    <row r="130" spans="1:21" ht="22.5" x14ac:dyDescent="0.25">
      <c r="A130" s="75">
        <v>5</v>
      </c>
      <c r="B130" s="26" t="s">
        <v>130</v>
      </c>
      <c r="C130" s="26" t="s">
        <v>131</v>
      </c>
      <c r="D130" s="119">
        <f>D107/D9</f>
        <v>8.1215398081931595E-2</v>
      </c>
      <c r="E130" s="119">
        <f t="shared" ref="E130:S130" si="4">E107/E9</f>
        <v>7.6172450055527613E-2</v>
      </c>
      <c r="F130" s="119">
        <f t="shared" si="4"/>
        <v>5.9538897872509482E-2</v>
      </c>
      <c r="G130" s="119">
        <f t="shared" si="4"/>
        <v>4.9902263863937757E-2</v>
      </c>
      <c r="H130" s="119">
        <f t="shared" si="4"/>
        <v>5.0147701001300858E-2</v>
      </c>
      <c r="I130" s="119">
        <f t="shared" si="4"/>
        <v>4.7991996131620078E-2</v>
      </c>
      <c r="J130" s="119">
        <f t="shared" si="4"/>
        <v>4.844993889610965E-2</v>
      </c>
      <c r="K130" s="119">
        <f t="shared" si="4"/>
        <v>4.8431209209248267E-2</v>
      </c>
      <c r="L130" s="119">
        <f t="shared" si="4"/>
        <v>4.7484432084691136E-2</v>
      </c>
      <c r="M130" s="119">
        <f t="shared" si="4"/>
        <v>4.7260373372134429E-2</v>
      </c>
      <c r="N130" s="119">
        <f t="shared" si="4"/>
        <v>4.6546183741329981E-2</v>
      </c>
      <c r="O130" s="119">
        <f t="shared" si="4"/>
        <v>4.6157485994367788E-2</v>
      </c>
      <c r="P130" s="119">
        <f t="shared" si="4"/>
        <v>4.433574005049374E-2</v>
      </c>
      <c r="Q130" s="119">
        <f t="shared" si="4"/>
        <v>4.4133742126372236E-2</v>
      </c>
      <c r="R130" s="119">
        <f t="shared" si="4"/>
        <v>4.1629970098814875E-2</v>
      </c>
      <c r="S130" s="119">
        <f t="shared" si="4"/>
        <v>3.7126171566800308E-2</v>
      </c>
      <c r="T130" s="77"/>
      <c r="U130" s="88"/>
    </row>
    <row r="131" spans="1:21" x14ac:dyDescent="0.25">
      <c r="A131" s="75">
        <v>6</v>
      </c>
      <c r="B131" s="26" t="s">
        <v>132</v>
      </c>
      <c r="C131" s="26"/>
      <c r="D131" s="77"/>
      <c r="E131" s="77"/>
      <c r="F131" s="77"/>
      <c r="G131" s="77"/>
      <c r="H131" s="77"/>
      <c r="I131" s="77"/>
      <c r="J131" s="77"/>
      <c r="K131" s="77"/>
      <c r="L131" s="77"/>
      <c r="M131" s="77"/>
      <c r="N131" s="77"/>
      <c r="O131" s="77"/>
      <c r="P131" s="77"/>
      <c r="Q131" s="77"/>
      <c r="R131" s="77"/>
      <c r="S131" s="77"/>
      <c r="T131" s="77"/>
      <c r="U131" s="88"/>
    </row>
    <row r="132" spans="1:21" ht="22.5" x14ac:dyDescent="0.25">
      <c r="A132" s="78"/>
      <c r="B132" s="41" t="s">
        <v>133</v>
      </c>
      <c r="C132" s="41" t="s">
        <v>134</v>
      </c>
      <c r="D132" s="126">
        <f>(D110/1000)/D15</f>
        <v>1.2610166086168793E-4</v>
      </c>
      <c r="E132" s="126">
        <f t="shared" ref="E132:S132" si="5">(E110/1000)/E15</f>
        <v>9.5537238928277923E-5</v>
      </c>
      <c r="F132" s="126">
        <f t="shared" si="5"/>
        <v>7.526088525418553E-5</v>
      </c>
      <c r="G132" s="126">
        <f t="shared" si="5"/>
        <v>6.7159456225146107E-5</v>
      </c>
      <c r="H132" s="126">
        <f t="shared" si="5"/>
        <v>6.300010649084407E-5</v>
      </c>
      <c r="I132" s="126">
        <f t="shared" si="5"/>
        <v>5.1761750904219516E-5</v>
      </c>
      <c r="J132" s="126">
        <f t="shared" si="5"/>
        <v>5.1064990888060952E-5</v>
      </c>
      <c r="K132" s="126">
        <f t="shared" si="5"/>
        <v>5.0776291066697935E-5</v>
      </c>
      <c r="L132" s="126">
        <f t="shared" si="5"/>
        <v>5.7848869628211733E-5</v>
      </c>
      <c r="M132" s="126">
        <f t="shared" si="5"/>
        <v>5.8673707265782411E-5</v>
      </c>
      <c r="N132" s="126">
        <f t="shared" si="5"/>
        <v>5.8667651106122393E-5</v>
      </c>
      <c r="O132" s="126">
        <f t="shared" si="5"/>
        <v>5.9260417129776478E-5</v>
      </c>
      <c r="P132" s="126">
        <f t="shared" si="5"/>
        <v>5.8566389792960423E-5</v>
      </c>
      <c r="Q132" s="126">
        <f t="shared" si="5"/>
        <v>5.7363896289117706E-5</v>
      </c>
      <c r="R132" s="126">
        <f t="shared" si="5"/>
        <v>5.622039916768022E-5</v>
      </c>
      <c r="S132" s="126">
        <f t="shared" si="5"/>
        <v>5.5351407937073009E-5</v>
      </c>
      <c r="T132" s="77"/>
      <c r="U132" s="114" t="s">
        <v>135</v>
      </c>
    </row>
    <row r="133" spans="1:21" ht="22.5" x14ac:dyDescent="0.25">
      <c r="A133" s="78"/>
      <c r="B133" s="116" t="s">
        <v>15</v>
      </c>
      <c r="C133" s="41" t="s">
        <v>134</v>
      </c>
      <c r="D133" s="86" t="s">
        <v>268</v>
      </c>
      <c r="E133" s="126">
        <v>2.6439085533782003E-4</v>
      </c>
      <c r="F133" s="126">
        <v>2.4133722041770156E-4</v>
      </c>
      <c r="G133" s="126">
        <v>2.1977162858216406E-4</v>
      </c>
      <c r="H133" s="126">
        <v>2.3820871558926366E-4</v>
      </c>
      <c r="I133" s="126">
        <v>2.5587819393299181E-4</v>
      </c>
      <c r="J133" s="126">
        <v>2.6084380473456964E-4</v>
      </c>
      <c r="K133" s="126">
        <v>2.4429313184306926E-4</v>
      </c>
      <c r="L133" s="126">
        <v>2.3862925175987965E-4</v>
      </c>
      <c r="M133" s="126">
        <v>2.3327236384455211E-4</v>
      </c>
      <c r="N133" s="126">
        <v>2.205390562461638E-4</v>
      </c>
      <c r="O133" s="126">
        <v>2.1591564192036897E-4</v>
      </c>
      <c r="P133" s="126">
        <v>2.112922275945745E-4</v>
      </c>
      <c r="Q133" s="126">
        <v>1.99779852826487E-4</v>
      </c>
      <c r="R133" s="126">
        <v>1.7532437715105372E-4</v>
      </c>
      <c r="S133" s="126">
        <v>1.617679893963191E-4</v>
      </c>
      <c r="T133" s="77"/>
      <c r="U133" s="114"/>
    </row>
    <row r="134" spans="1:21" x14ac:dyDescent="0.25">
      <c r="A134" s="78"/>
      <c r="B134" s="41" t="s">
        <v>265</v>
      </c>
      <c r="C134" s="116" t="s">
        <v>266</v>
      </c>
      <c r="D134" s="86" t="s">
        <v>268</v>
      </c>
      <c r="E134" s="126">
        <v>140.39923821407521</v>
      </c>
      <c r="F134" s="126">
        <v>134.13870931349959</v>
      </c>
      <c r="G134" s="126">
        <v>124.9689185855907</v>
      </c>
      <c r="H134" s="126">
        <v>120.23126147898419</v>
      </c>
      <c r="I134" s="126">
        <v>113.32409614499851</v>
      </c>
      <c r="J134" s="126">
        <v>114.2107612525209</v>
      </c>
      <c r="K134" s="126">
        <v>111.2961050649311</v>
      </c>
      <c r="L134" s="126">
        <v>109.1156172191092</v>
      </c>
      <c r="M134" s="126">
        <v>107.2649670087971</v>
      </c>
      <c r="N134" s="126">
        <v>105.53311885642989</v>
      </c>
      <c r="O134" s="126">
        <v>104.46784148990569</v>
      </c>
      <c r="P134" s="126">
        <v>103.41127774664859</v>
      </c>
      <c r="Q134" s="126">
        <v>102.3633211502126</v>
      </c>
      <c r="R134" s="126">
        <v>99.032222120154572</v>
      </c>
      <c r="S134" s="86" t="s">
        <v>268</v>
      </c>
      <c r="T134" s="77"/>
      <c r="U134" s="114" t="s">
        <v>135</v>
      </c>
    </row>
    <row r="135" spans="1:21" x14ac:dyDescent="0.25">
      <c r="A135" s="78"/>
      <c r="B135" s="41" t="s">
        <v>267</v>
      </c>
      <c r="C135" s="116" t="s">
        <v>266</v>
      </c>
      <c r="D135" s="86" t="s">
        <v>268</v>
      </c>
      <c r="E135" s="86" t="s">
        <v>268</v>
      </c>
      <c r="F135" s="86" t="s">
        <v>268</v>
      </c>
      <c r="G135" s="86" t="s">
        <v>268</v>
      </c>
      <c r="H135" s="86" t="s">
        <v>268</v>
      </c>
      <c r="I135" s="86" t="s">
        <v>268</v>
      </c>
      <c r="J135" s="86" t="s">
        <v>268</v>
      </c>
      <c r="K135" s="86" t="s">
        <v>268</v>
      </c>
      <c r="L135" s="86" t="s">
        <v>268</v>
      </c>
      <c r="M135" s="86" t="s">
        <v>268</v>
      </c>
      <c r="N135" s="86" t="s">
        <v>268</v>
      </c>
      <c r="O135" s="86" t="s">
        <v>268</v>
      </c>
      <c r="P135" s="86" t="s">
        <v>268</v>
      </c>
      <c r="Q135" s="86" t="s">
        <v>268</v>
      </c>
      <c r="R135" s="86" t="s">
        <v>268</v>
      </c>
      <c r="S135" s="86" t="s">
        <v>268</v>
      </c>
      <c r="T135" s="77"/>
      <c r="U135" s="114"/>
    </row>
    <row r="136" spans="1:21" x14ac:dyDescent="0.25">
      <c r="A136" s="78"/>
      <c r="B136" s="41" t="s">
        <v>121</v>
      </c>
      <c r="C136" s="41" t="s">
        <v>138</v>
      </c>
      <c r="D136" s="86" t="s">
        <v>268</v>
      </c>
      <c r="E136" s="86" t="s">
        <v>268</v>
      </c>
      <c r="F136" s="86" t="s">
        <v>268</v>
      </c>
      <c r="G136" s="86" t="s">
        <v>268</v>
      </c>
      <c r="H136" s="86" t="s">
        <v>268</v>
      </c>
      <c r="I136" s="86" t="s">
        <v>268</v>
      </c>
      <c r="J136" s="86" t="s">
        <v>268</v>
      </c>
      <c r="K136" s="86" t="s">
        <v>268</v>
      </c>
      <c r="L136" s="86" t="s">
        <v>268</v>
      </c>
      <c r="M136" s="86" t="s">
        <v>268</v>
      </c>
      <c r="N136" s="86" t="s">
        <v>268</v>
      </c>
      <c r="O136" s="86" t="s">
        <v>268</v>
      </c>
      <c r="P136" s="86" t="s">
        <v>268</v>
      </c>
      <c r="Q136" s="86" t="s">
        <v>268</v>
      </c>
      <c r="R136" s="86" t="s">
        <v>268</v>
      </c>
      <c r="S136" s="86" t="s">
        <v>268</v>
      </c>
      <c r="T136" s="77"/>
      <c r="U136" s="78"/>
    </row>
    <row r="137" spans="1:21" x14ac:dyDescent="0.25">
      <c r="A137" s="78"/>
      <c r="B137" s="41" t="s">
        <v>122</v>
      </c>
      <c r="C137" s="41" t="s">
        <v>139</v>
      </c>
      <c r="D137" s="86" t="s">
        <v>268</v>
      </c>
      <c r="E137" s="86" t="s">
        <v>268</v>
      </c>
      <c r="F137" s="86" t="s">
        <v>268</v>
      </c>
      <c r="G137" s="86" t="s">
        <v>268</v>
      </c>
      <c r="H137" s="86" t="s">
        <v>268</v>
      </c>
      <c r="I137" s="86" t="s">
        <v>268</v>
      </c>
      <c r="J137" s="86" t="s">
        <v>268</v>
      </c>
      <c r="K137" s="86" t="s">
        <v>268</v>
      </c>
      <c r="L137" s="86" t="s">
        <v>268</v>
      </c>
      <c r="M137" s="86" t="s">
        <v>268</v>
      </c>
      <c r="N137" s="86" t="s">
        <v>268</v>
      </c>
      <c r="O137" s="86" t="s">
        <v>268</v>
      </c>
      <c r="P137" s="86" t="s">
        <v>268</v>
      </c>
      <c r="Q137" s="86" t="s">
        <v>268</v>
      </c>
      <c r="R137" s="86" t="s">
        <v>268</v>
      </c>
      <c r="S137" s="86" t="s">
        <v>268</v>
      </c>
      <c r="T137" s="77"/>
      <c r="U137" s="78"/>
    </row>
    <row r="138" spans="1:21" ht="15.75" x14ac:dyDescent="0.25">
      <c r="A138" s="8" t="s">
        <v>140</v>
      </c>
      <c r="B138" s="80"/>
      <c r="C138" s="80"/>
      <c r="D138" s="77"/>
      <c r="E138" s="77"/>
      <c r="F138" s="77"/>
      <c r="G138" s="77"/>
      <c r="H138" s="77"/>
      <c r="I138" s="77"/>
      <c r="J138" s="77"/>
      <c r="K138" s="77"/>
      <c r="L138" s="77"/>
      <c r="M138" s="77"/>
      <c r="N138" s="77"/>
      <c r="O138" s="77"/>
      <c r="P138" s="77"/>
      <c r="Q138" s="77"/>
      <c r="R138" s="77"/>
      <c r="S138" s="77"/>
      <c r="T138" s="77"/>
      <c r="U138" s="78"/>
    </row>
    <row r="139" spans="1:21" ht="33.75" x14ac:dyDescent="0.25">
      <c r="A139" s="75">
        <v>1</v>
      </c>
      <c r="B139" s="3" t="s">
        <v>141</v>
      </c>
      <c r="C139" s="3"/>
      <c r="D139" s="77"/>
      <c r="E139" s="77"/>
      <c r="F139" s="77"/>
      <c r="G139" s="77"/>
      <c r="H139" s="77"/>
      <c r="I139" s="77"/>
      <c r="J139" s="77"/>
      <c r="K139" s="77"/>
      <c r="L139" s="77"/>
      <c r="M139" s="77"/>
      <c r="N139" s="77"/>
      <c r="O139" s="77"/>
      <c r="P139" s="77"/>
      <c r="Q139" s="77"/>
      <c r="R139" s="77"/>
      <c r="S139" s="77"/>
      <c r="T139" s="77"/>
      <c r="U139" s="78"/>
    </row>
    <row r="140" spans="1:21" x14ac:dyDescent="0.25">
      <c r="A140" s="78"/>
      <c r="B140" s="25" t="s">
        <v>142</v>
      </c>
      <c r="C140" s="25" t="s">
        <v>143</v>
      </c>
      <c r="D140" s="86" t="s">
        <v>268</v>
      </c>
      <c r="E140" s="86" t="s">
        <v>268</v>
      </c>
      <c r="F140" s="86" t="s">
        <v>268</v>
      </c>
      <c r="G140" s="86" t="s">
        <v>268</v>
      </c>
      <c r="H140" s="86" t="s">
        <v>268</v>
      </c>
      <c r="I140" s="86" t="s">
        <v>268</v>
      </c>
      <c r="J140" s="81">
        <v>143.78399935546241</v>
      </c>
      <c r="K140" s="81">
        <v>151.010568200118</v>
      </c>
      <c r="L140" s="81">
        <v>147.76542621718801</v>
      </c>
      <c r="M140" s="81">
        <v>152.83745772719999</v>
      </c>
      <c r="N140" s="81">
        <v>145.44958129797629</v>
      </c>
      <c r="O140" s="81">
        <v>139.76459418111551</v>
      </c>
      <c r="P140" s="81">
        <v>130.16303210048849</v>
      </c>
      <c r="Q140" s="81">
        <v>108.0001073594933</v>
      </c>
      <c r="R140" s="81">
        <v>107.2039696172634</v>
      </c>
      <c r="S140" s="81">
        <v>104.59503328144291</v>
      </c>
      <c r="T140" s="77"/>
      <c r="U140" s="78"/>
    </row>
    <row r="141" spans="1:21" x14ac:dyDescent="0.25">
      <c r="A141" s="78"/>
      <c r="B141" s="25" t="s">
        <v>144</v>
      </c>
      <c r="C141" s="25" t="s">
        <v>143</v>
      </c>
      <c r="D141" s="86" t="s">
        <v>268</v>
      </c>
      <c r="E141" s="86" t="s">
        <v>268</v>
      </c>
      <c r="F141" s="86" t="s">
        <v>268</v>
      </c>
      <c r="G141" s="86" t="s">
        <v>268</v>
      </c>
      <c r="H141" s="86" t="s">
        <v>268</v>
      </c>
      <c r="I141" s="86" t="s">
        <v>268</v>
      </c>
      <c r="J141" s="81">
        <v>117.7839993554624</v>
      </c>
      <c r="K141" s="81">
        <v>125.010568200118</v>
      </c>
      <c r="L141" s="81">
        <v>121.76542621718799</v>
      </c>
      <c r="M141" s="81">
        <v>126.8374577272</v>
      </c>
      <c r="N141" s="81">
        <v>119.44958129797629</v>
      </c>
      <c r="O141" s="81">
        <v>113.7645941811155</v>
      </c>
      <c r="P141" s="81">
        <v>104.16303210048849</v>
      </c>
      <c r="Q141" s="81">
        <v>82.000107359493299</v>
      </c>
      <c r="R141" s="81">
        <v>81.203969617263397</v>
      </c>
      <c r="S141" s="81">
        <v>78.595033281442909</v>
      </c>
      <c r="T141" s="77"/>
      <c r="U141" s="78"/>
    </row>
    <row r="142" spans="1:21" x14ac:dyDescent="0.25">
      <c r="A142" s="78"/>
      <c r="B142" s="20" t="s">
        <v>145</v>
      </c>
      <c r="C142" s="20" t="s">
        <v>146</v>
      </c>
      <c r="D142" s="86" t="s">
        <v>268</v>
      </c>
      <c r="E142" s="86" t="s">
        <v>268</v>
      </c>
      <c r="F142" s="86" t="s">
        <v>268</v>
      </c>
      <c r="G142" s="86" t="s">
        <v>268</v>
      </c>
      <c r="H142" s="86" t="s">
        <v>268</v>
      </c>
      <c r="I142" s="86" t="s">
        <v>268</v>
      </c>
      <c r="J142" s="81">
        <v>117.7839993554624</v>
      </c>
      <c r="K142" s="81">
        <v>125.010568200118</v>
      </c>
      <c r="L142" s="81">
        <v>121.76542621718799</v>
      </c>
      <c r="M142" s="81">
        <v>126.8374577272</v>
      </c>
      <c r="N142" s="81">
        <v>119.44958129797629</v>
      </c>
      <c r="O142" s="81">
        <v>113.7645941811155</v>
      </c>
      <c r="P142" s="81">
        <v>104.16303210048849</v>
      </c>
      <c r="Q142" s="81">
        <v>82.000107359493299</v>
      </c>
      <c r="R142" s="81">
        <v>81.203969617263397</v>
      </c>
      <c r="S142" s="81">
        <v>78.595033281442909</v>
      </c>
      <c r="T142" s="77"/>
      <c r="U142" s="78"/>
    </row>
    <row r="143" spans="1:21" ht="33.75" x14ac:dyDescent="0.25">
      <c r="A143" s="75">
        <v>2</v>
      </c>
      <c r="B143" s="19" t="s">
        <v>147</v>
      </c>
      <c r="C143" s="19"/>
      <c r="D143" s="86"/>
      <c r="E143" s="86"/>
      <c r="F143" s="86"/>
      <c r="G143" s="86"/>
      <c r="H143" s="86"/>
      <c r="I143" s="86"/>
      <c r="J143" s="86"/>
      <c r="K143" s="86"/>
      <c r="L143" s="86"/>
      <c r="M143" s="86"/>
      <c r="N143" s="86"/>
      <c r="O143" s="86"/>
      <c r="P143" s="86"/>
      <c r="Q143" s="86"/>
      <c r="R143" s="86"/>
      <c r="S143" s="86"/>
      <c r="T143" s="77"/>
      <c r="U143" s="78"/>
    </row>
    <row r="144" spans="1:21" x14ac:dyDescent="0.25">
      <c r="A144" s="78"/>
      <c r="B144" s="42" t="s">
        <v>148</v>
      </c>
      <c r="C144" s="43" t="s">
        <v>146</v>
      </c>
      <c r="D144" s="86"/>
      <c r="E144" s="86"/>
      <c r="F144" s="86"/>
      <c r="G144" s="86"/>
      <c r="H144" s="86"/>
      <c r="I144" s="86"/>
      <c r="J144" s="86"/>
      <c r="K144" s="86"/>
      <c r="L144" s="86"/>
      <c r="M144" s="86"/>
      <c r="N144" s="86"/>
      <c r="O144" s="86"/>
      <c r="P144" s="86"/>
      <c r="Q144" s="86"/>
      <c r="R144" s="86"/>
      <c r="S144" s="86"/>
      <c r="T144" s="77"/>
      <c r="U144" s="78"/>
    </row>
    <row r="145" spans="1:21" x14ac:dyDescent="0.25">
      <c r="A145" s="78"/>
      <c r="B145" s="44" t="s">
        <v>19</v>
      </c>
      <c r="C145" s="44" t="s">
        <v>146</v>
      </c>
      <c r="D145" s="86" t="s">
        <v>268</v>
      </c>
      <c r="E145" s="86" t="s">
        <v>268</v>
      </c>
      <c r="F145" s="86" t="s">
        <v>268</v>
      </c>
      <c r="G145" s="81">
        <v>587802.359185001</v>
      </c>
      <c r="H145" s="81">
        <v>748453.20953171502</v>
      </c>
      <c r="I145" s="81">
        <v>1105496.88175581</v>
      </c>
      <c r="J145" s="81">
        <v>739395.73154624796</v>
      </c>
      <c r="K145" s="81">
        <v>714087.23737915198</v>
      </c>
      <c r="L145" s="81">
        <v>706123.32257477497</v>
      </c>
      <c r="M145" s="81">
        <v>693123.33414247597</v>
      </c>
      <c r="N145" s="81">
        <v>682704.44240953703</v>
      </c>
      <c r="O145" s="81">
        <v>674299.04678373702</v>
      </c>
      <c r="P145" s="81">
        <v>667551.04927827301</v>
      </c>
      <c r="Q145" s="81">
        <v>653040.74632926402</v>
      </c>
      <c r="R145" s="81">
        <v>653221.07084065594</v>
      </c>
      <c r="S145" s="81">
        <v>645009.49211564497</v>
      </c>
      <c r="T145" s="77"/>
      <c r="U145" s="78"/>
    </row>
    <row r="146" spans="1:21" x14ac:dyDescent="0.25">
      <c r="A146" s="78"/>
      <c r="B146" s="44" t="s">
        <v>149</v>
      </c>
      <c r="C146" s="44" t="s">
        <v>146</v>
      </c>
      <c r="D146" s="86" t="s">
        <v>268</v>
      </c>
      <c r="E146" s="86" t="s">
        <v>268</v>
      </c>
      <c r="F146" s="86" t="s">
        <v>268</v>
      </c>
      <c r="G146" s="81">
        <v>705189.93852794904</v>
      </c>
      <c r="H146" s="81">
        <v>860462.97086596803</v>
      </c>
      <c r="I146" s="81">
        <v>1231986.3201941601</v>
      </c>
      <c r="J146" s="81">
        <v>888962.84214066505</v>
      </c>
      <c r="K146" s="81">
        <v>863566.03200295602</v>
      </c>
      <c r="L146" s="81">
        <v>855602.11719857901</v>
      </c>
      <c r="M146" s="81">
        <v>842602.12876628095</v>
      </c>
      <c r="N146" s="81">
        <v>832183.23703334201</v>
      </c>
      <c r="O146" s="81">
        <v>823777.841407542</v>
      </c>
      <c r="P146" s="81">
        <v>817029.84390207694</v>
      </c>
      <c r="Q146" s="81">
        <v>802519.54095306795</v>
      </c>
      <c r="R146" s="81">
        <v>802699.86546445999</v>
      </c>
      <c r="S146" s="81">
        <v>794488.28673944902</v>
      </c>
      <c r="T146" s="77"/>
      <c r="U146" s="78"/>
    </row>
    <row r="147" spans="1:21" x14ac:dyDescent="0.25">
      <c r="A147" s="78"/>
      <c r="B147" s="44" t="s">
        <v>150</v>
      </c>
      <c r="C147" s="44" t="s">
        <v>146</v>
      </c>
      <c r="D147" s="86" t="s">
        <v>268</v>
      </c>
      <c r="E147" s="86" t="s">
        <v>268</v>
      </c>
      <c r="F147" s="86" t="s">
        <v>268</v>
      </c>
      <c r="G147" s="81" t="s">
        <v>268</v>
      </c>
      <c r="H147" s="81" t="s">
        <v>268</v>
      </c>
      <c r="I147" s="81" t="s">
        <v>268</v>
      </c>
      <c r="J147" s="81" t="s">
        <v>268</v>
      </c>
      <c r="K147" s="81" t="s">
        <v>268</v>
      </c>
      <c r="L147" s="81" t="s">
        <v>268</v>
      </c>
      <c r="M147" s="81" t="s">
        <v>268</v>
      </c>
      <c r="N147" s="81" t="s">
        <v>268</v>
      </c>
      <c r="O147" s="81" t="s">
        <v>268</v>
      </c>
      <c r="P147" s="81" t="s">
        <v>268</v>
      </c>
      <c r="Q147" s="81" t="s">
        <v>268</v>
      </c>
      <c r="R147" s="81" t="s">
        <v>268</v>
      </c>
      <c r="S147" s="81" t="s">
        <v>268</v>
      </c>
      <c r="T147" s="77"/>
      <c r="U147" s="78"/>
    </row>
    <row r="148" spans="1:21" x14ac:dyDescent="0.25">
      <c r="A148" s="78"/>
      <c r="B148" s="44" t="s">
        <v>151</v>
      </c>
      <c r="C148" s="44" t="s">
        <v>146</v>
      </c>
      <c r="D148" s="86" t="s">
        <v>268</v>
      </c>
      <c r="E148" s="86" t="s">
        <v>268</v>
      </c>
      <c r="F148" s="86" t="s">
        <v>268</v>
      </c>
      <c r="G148" s="81" t="s">
        <v>268</v>
      </c>
      <c r="H148" s="81" t="s">
        <v>268</v>
      </c>
      <c r="I148" s="81" t="s">
        <v>268</v>
      </c>
      <c r="J148" s="81" t="s">
        <v>268</v>
      </c>
      <c r="K148" s="81" t="s">
        <v>268</v>
      </c>
      <c r="L148" s="81" t="s">
        <v>268</v>
      </c>
      <c r="M148" s="81" t="s">
        <v>268</v>
      </c>
      <c r="N148" s="81" t="s">
        <v>268</v>
      </c>
      <c r="O148" s="81" t="s">
        <v>268</v>
      </c>
      <c r="P148" s="81" t="s">
        <v>268</v>
      </c>
      <c r="Q148" s="81" t="s">
        <v>268</v>
      </c>
      <c r="R148" s="81" t="s">
        <v>268</v>
      </c>
      <c r="S148" s="81" t="s">
        <v>268</v>
      </c>
      <c r="T148" s="77"/>
      <c r="U148" s="78"/>
    </row>
    <row r="149" spans="1:21" x14ac:dyDescent="0.25">
      <c r="A149" s="78"/>
      <c r="B149" s="42" t="s">
        <v>152</v>
      </c>
      <c r="C149" s="43" t="s">
        <v>146</v>
      </c>
      <c r="D149" s="86"/>
      <c r="E149" s="86"/>
      <c r="F149" s="86"/>
      <c r="G149" s="81"/>
      <c r="H149" s="81"/>
      <c r="I149" s="81"/>
      <c r="J149" s="81"/>
      <c r="K149" s="81"/>
      <c r="L149" s="81"/>
      <c r="M149" s="81"/>
      <c r="N149" s="81"/>
      <c r="O149" s="81"/>
      <c r="P149" s="81"/>
      <c r="Q149" s="81"/>
      <c r="R149" s="81"/>
      <c r="S149" s="81"/>
      <c r="T149" s="77"/>
      <c r="U149" s="78"/>
    </row>
    <row r="150" spans="1:21" x14ac:dyDescent="0.25">
      <c r="A150" s="78"/>
      <c r="B150" s="44" t="s">
        <v>150</v>
      </c>
      <c r="C150" s="44" t="s">
        <v>146</v>
      </c>
      <c r="D150" s="86" t="s">
        <v>268</v>
      </c>
      <c r="E150" s="86" t="s">
        <v>268</v>
      </c>
      <c r="F150" s="86" t="s">
        <v>268</v>
      </c>
      <c r="G150" s="81">
        <v>708253.79522763297</v>
      </c>
      <c r="H150" s="81">
        <v>863902.01709860598</v>
      </c>
      <c r="I150" s="81">
        <v>985137.90528541803</v>
      </c>
      <c r="J150" s="81">
        <v>903321.13163306797</v>
      </c>
      <c r="K150" s="81">
        <v>877915.84325259703</v>
      </c>
      <c r="L150" s="81">
        <v>869951.92844822002</v>
      </c>
      <c r="M150" s="81">
        <v>856951.94001592102</v>
      </c>
      <c r="N150" s="81">
        <v>846533.04828298197</v>
      </c>
      <c r="O150" s="81">
        <v>838127.65265718196</v>
      </c>
      <c r="P150" s="81">
        <v>831379.65515171702</v>
      </c>
      <c r="Q150" s="81">
        <v>816869.35220270895</v>
      </c>
      <c r="R150" s="81">
        <v>817049.67671410099</v>
      </c>
      <c r="S150" s="81">
        <v>808838.09798908897</v>
      </c>
      <c r="T150" s="77"/>
      <c r="U150" s="78"/>
    </row>
    <row r="151" spans="1:21" x14ac:dyDescent="0.25">
      <c r="A151" s="78"/>
      <c r="B151" s="44" t="s">
        <v>151</v>
      </c>
      <c r="C151" s="44" t="s">
        <v>146</v>
      </c>
      <c r="D151" s="86" t="s">
        <v>268</v>
      </c>
      <c r="E151" s="86" t="s">
        <v>268</v>
      </c>
      <c r="F151" s="86" t="s">
        <v>268</v>
      </c>
      <c r="G151" s="81" t="s">
        <v>268</v>
      </c>
      <c r="H151" s="81" t="s">
        <v>268</v>
      </c>
      <c r="I151" s="81" t="s">
        <v>268</v>
      </c>
      <c r="J151" s="81" t="s">
        <v>268</v>
      </c>
      <c r="K151" s="81" t="s">
        <v>268</v>
      </c>
      <c r="L151" s="81" t="s">
        <v>268</v>
      </c>
      <c r="M151" s="81" t="s">
        <v>268</v>
      </c>
      <c r="N151" s="81" t="s">
        <v>268</v>
      </c>
      <c r="O151" s="81" t="s">
        <v>268</v>
      </c>
      <c r="P151" s="81" t="s">
        <v>268</v>
      </c>
      <c r="Q151" s="81" t="s">
        <v>268</v>
      </c>
      <c r="R151" s="81" t="s">
        <v>268</v>
      </c>
      <c r="S151" s="81" t="s">
        <v>268</v>
      </c>
      <c r="T151" s="77"/>
      <c r="U151" s="78"/>
    </row>
    <row r="152" spans="1:21" x14ac:dyDescent="0.25">
      <c r="A152" s="78"/>
      <c r="B152" s="42" t="s">
        <v>55</v>
      </c>
      <c r="C152" s="43" t="s">
        <v>146</v>
      </c>
      <c r="D152" s="86"/>
      <c r="E152" s="86"/>
      <c r="F152" s="86"/>
      <c r="G152" s="81"/>
      <c r="H152" s="81"/>
      <c r="I152" s="81"/>
      <c r="J152" s="81"/>
      <c r="K152" s="81"/>
      <c r="L152" s="81"/>
      <c r="M152" s="81"/>
      <c r="N152" s="81"/>
      <c r="O152" s="81"/>
      <c r="P152" s="81"/>
      <c r="Q152" s="81"/>
      <c r="R152" s="81"/>
      <c r="S152" s="81"/>
      <c r="T152" s="77"/>
      <c r="U152" s="78"/>
    </row>
    <row r="153" spans="1:21" x14ac:dyDescent="0.25">
      <c r="A153" s="78"/>
      <c r="B153" s="44" t="s">
        <v>19</v>
      </c>
      <c r="C153" s="44" t="s">
        <v>146</v>
      </c>
      <c r="D153" s="86" t="s">
        <v>268</v>
      </c>
      <c r="E153" s="86" t="s">
        <v>268</v>
      </c>
      <c r="F153" s="86" t="s">
        <v>268</v>
      </c>
      <c r="G153" s="81">
        <v>202085.02152372</v>
      </c>
      <c r="H153" s="81">
        <v>670975.92307790497</v>
      </c>
      <c r="I153" s="81">
        <v>1635725.11721151</v>
      </c>
      <c r="J153" s="81">
        <v>652007.25097488705</v>
      </c>
      <c r="K153" s="81">
        <v>728094.45227115403</v>
      </c>
      <c r="L153" s="81">
        <v>677994.90944839001</v>
      </c>
      <c r="M153" s="81">
        <v>688709.48826054903</v>
      </c>
      <c r="N153" s="81">
        <v>623900.351305997</v>
      </c>
      <c r="O153" s="81">
        <v>562470.85263890401</v>
      </c>
      <c r="P153" s="81">
        <v>502945.38274807303</v>
      </c>
      <c r="Q153" s="81">
        <v>445332.977031157</v>
      </c>
      <c r="R153" s="81">
        <v>459295.13471452403</v>
      </c>
      <c r="S153" s="81">
        <v>463907.50183109898</v>
      </c>
      <c r="T153" s="77"/>
      <c r="U153" s="78"/>
    </row>
    <row r="154" spans="1:21" x14ac:dyDescent="0.25">
      <c r="A154" s="78"/>
      <c r="B154" s="44" t="s">
        <v>149</v>
      </c>
      <c r="C154" s="44" t="s">
        <v>146</v>
      </c>
      <c r="D154" s="86" t="s">
        <v>268</v>
      </c>
      <c r="E154" s="86" t="s">
        <v>268</v>
      </c>
      <c r="F154" s="86" t="s">
        <v>268</v>
      </c>
      <c r="G154" s="81">
        <v>329620.27192383999</v>
      </c>
      <c r="H154" s="81">
        <v>791187.04890693701</v>
      </c>
      <c r="I154" s="81">
        <v>1758143.6397983499</v>
      </c>
      <c r="J154" s="81">
        <v>845176.655769645</v>
      </c>
      <c r="K154" s="81">
        <v>971559.22256925702</v>
      </c>
      <c r="L154" s="81">
        <v>921029.86758921505</v>
      </c>
      <c r="M154" s="81">
        <v>936856.10044090298</v>
      </c>
      <c r="N154" s="81">
        <v>879262.38115148502</v>
      </c>
      <c r="O154" s="81">
        <v>826521.02550882602</v>
      </c>
      <c r="P154" s="81">
        <v>773651.68390308798</v>
      </c>
      <c r="Q154" s="81">
        <v>722154.79223646095</v>
      </c>
      <c r="R154" s="81">
        <v>745275.54766686202</v>
      </c>
      <c r="S154" s="81">
        <v>750196.423641706</v>
      </c>
      <c r="T154" s="77"/>
      <c r="U154" s="78"/>
    </row>
    <row r="155" spans="1:21" ht="15.75" x14ac:dyDescent="0.25">
      <c r="A155" s="8" t="s">
        <v>153</v>
      </c>
      <c r="B155" s="80"/>
      <c r="C155" s="80"/>
      <c r="D155" s="77"/>
      <c r="E155" s="77"/>
      <c r="F155" s="77"/>
      <c r="G155" s="77"/>
      <c r="H155" s="77"/>
      <c r="I155" s="77"/>
      <c r="J155" s="77"/>
      <c r="K155" s="77"/>
      <c r="L155" s="77"/>
      <c r="M155" s="77"/>
      <c r="N155" s="77"/>
      <c r="O155" s="77"/>
      <c r="P155" s="77"/>
      <c r="Q155" s="77"/>
      <c r="R155" s="77"/>
      <c r="S155" s="77"/>
      <c r="T155" s="77"/>
      <c r="U155" s="78"/>
    </row>
    <row r="156" spans="1:21" ht="39" customHeight="1" x14ac:dyDescent="0.25">
      <c r="A156" s="78"/>
      <c r="B156" s="20" t="s">
        <v>154</v>
      </c>
      <c r="C156" s="20" t="s">
        <v>155</v>
      </c>
      <c r="D156" s="86" t="s">
        <v>268</v>
      </c>
      <c r="E156" s="86" t="s">
        <v>268</v>
      </c>
      <c r="F156" s="86" t="s">
        <v>268</v>
      </c>
      <c r="G156" s="86" t="s">
        <v>268</v>
      </c>
      <c r="H156" s="86" t="s">
        <v>268</v>
      </c>
      <c r="I156" s="86" t="s">
        <v>268</v>
      </c>
      <c r="J156" s="86" t="s">
        <v>268</v>
      </c>
      <c r="K156" s="86" t="s">
        <v>268</v>
      </c>
      <c r="L156" s="86" t="s">
        <v>268</v>
      </c>
      <c r="M156" s="86" t="s">
        <v>268</v>
      </c>
      <c r="N156" s="86" t="s">
        <v>268</v>
      </c>
      <c r="O156" s="86" t="s">
        <v>268</v>
      </c>
      <c r="P156" s="86" t="s">
        <v>268</v>
      </c>
      <c r="Q156" s="86" t="s">
        <v>268</v>
      </c>
      <c r="R156" s="86" t="s">
        <v>268</v>
      </c>
      <c r="S156" s="86" t="s">
        <v>268</v>
      </c>
      <c r="T156" s="119"/>
      <c r="U156" s="85" t="s">
        <v>156</v>
      </c>
    </row>
    <row r="157" spans="1:21" ht="22.5" x14ac:dyDescent="0.25">
      <c r="A157" s="78"/>
      <c r="B157" s="20" t="s">
        <v>157</v>
      </c>
      <c r="C157" s="20" t="s">
        <v>158</v>
      </c>
      <c r="D157" s="86" t="s">
        <v>268</v>
      </c>
      <c r="E157" s="86" t="s">
        <v>268</v>
      </c>
      <c r="F157" s="86" t="s">
        <v>268</v>
      </c>
      <c r="G157" s="86" t="s">
        <v>268</v>
      </c>
      <c r="H157" s="86" t="s">
        <v>268</v>
      </c>
      <c r="I157" s="86" t="s">
        <v>268</v>
      </c>
      <c r="J157" s="86" t="s">
        <v>268</v>
      </c>
      <c r="K157" s="86" t="s">
        <v>268</v>
      </c>
      <c r="L157" s="86" t="s">
        <v>268</v>
      </c>
      <c r="M157" s="86" t="s">
        <v>268</v>
      </c>
      <c r="N157" s="86" t="s">
        <v>268</v>
      </c>
      <c r="O157" s="86" t="s">
        <v>268</v>
      </c>
      <c r="P157" s="86" t="s">
        <v>268</v>
      </c>
      <c r="Q157" s="86" t="s">
        <v>268</v>
      </c>
      <c r="R157" s="86" t="s">
        <v>268</v>
      </c>
      <c r="S157" s="86" t="s">
        <v>268</v>
      </c>
      <c r="T157" s="119"/>
      <c r="U157" s="78"/>
    </row>
    <row r="158" spans="1:21" ht="15.75" x14ac:dyDescent="0.25">
      <c r="A158" s="8" t="s">
        <v>159</v>
      </c>
      <c r="B158" s="80"/>
      <c r="C158" s="80"/>
      <c r="D158" s="77"/>
      <c r="E158" s="77"/>
      <c r="F158" s="77"/>
      <c r="G158" s="77"/>
      <c r="H158" s="77"/>
      <c r="I158" s="77"/>
      <c r="J158" s="77"/>
      <c r="K158" s="77"/>
      <c r="L158" s="77"/>
      <c r="M158" s="77"/>
      <c r="N158" s="77"/>
      <c r="O158" s="77"/>
      <c r="P158" s="77"/>
      <c r="Q158" s="77"/>
      <c r="R158" s="77"/>
      <c r="S158" s="77"/>
      <c r="T158" s="77"/>
      <c r="U158" s="78"/>
    </row>
    <row r="159" spans="1:21" ht="99" customHeight="1" x14ac:dyDescent="0.25">
      <c r="A159" s="89">
        <v>1</v>
      </c>
      <c r="B159" s="45" t="s">
        <v>160</v>
      </c>
      <c r="C159" s="46"/>
      <c r="D159" s="77"/>
      <c r="E159" s="77"/>
      <c r="F159" s="77"/>
      <c r="G159" s="77"/>
      <c r="H159" s="77"/>
      <c r="I159" s="77"/>
      <c r="J159" s="77"/>
      <c r="K159" s="77"/>
      <c r="L159" s="77"/>
      <c r="M159" s="77"/>
      <c r="N159" s="77"/>
      <c r="O159" s="77"/>
      <c r="P159" s="77"/>
      <c r="Q159" s="77"/>
      <c r="R159" s="77"/>
      <c r="S159" s="77"/>
      <c r="T159" s="77"/>
      <c r="U159" s="85"/>
    </row>
    <row r="160" spans="1:21" ht="22.5" x14ac:dyDescent="0.25">
      <c r="A160" s="78"/>
      <c r="B160" s="21" t="s">
        <v>161</v>
      </c>
      <c r="C160" s="47" t="s">
        <v>66</v>
      </c>
      <c r="D160" s="86" t="s">
        <v>268</v>
      </c>
      <c r="E160" s="86" t="s">
        <v>268</v>
      </c>
      <c r="F160" s="86" t="s">
        <v>268</v>
      </c>
      <c r="G160" s="86" t="s">
        <v>268</v>
      </c>
      <c r="H160" s="86" t="s">
        <v>268</v>
      </c>
      <c r="I160" s="86" t="s">
        <v>268</v>
      </c>
      <c r="J160" s="127">
        <v>0.49984291911043999</v>
      </c>
      <c r="K160" s="127">
        <v>0.53498824299191206</v>
      </c>
      <c r="L160" s="127">
        <v>0.57259325710075604</v>
      </c>
      <c r="M160" s="127">
        <v>0.61052118681383005</v>
      </c>
      <c r="N160" s="127">
        <v>0.64984577275530997</v>
      </c>
      <c r="O160" s="127">
        <v>0.67978329482192001</v>
      </c>
      <c r="P160" s="127">
        <v>0.689347882642385</v>
      </c>
      <c r="Q160" s="127">
        <v>0.73786116101677801</v>
      </c>
      <c r="R160" s="127">
        <v>0.81981916181478698</v>
      </c>
      <c r="S160" s="127">
        <v>0.823298012033572</v>
      </c>
      <c r="T160" s="77"/>
      <c r="U160" s="85" t="s">
        <v>162</v>
      </c>
    </row>
    <row r="161" spans="1:21" x14ac:dyDescent="0.25">
      <c r="A161" s="78"/>
      <c r="B161" s="25" t="s">
        <v>163</v>
      </c>
      <c r="C161" s="48" t="s">
        <v>66</v>
      </c>
      <c r="D161" s="86" t="s">
        <v>268</v>
      </c>
      <c r="E161" s="86" t="s">
        <v>268</v>
      </c>
      <c r="F161" s="86" t="s">
        <v>268</v>
      </c>
      <c r="G161" s="86" t="s">
        <v>268</v>
      </c>
      <c r="H161" s="86" t="s">
        <v>268</v>
      </c>
      <c r="I161" s="86" t="s">
        <v>268</v>
      </c>
      <c r="J161" s="127">
        <v>0.65337871592728702</v>
      </c>
      <c r="K161" s="127">
        <v>0.68125306122596796</v>
      </c>
      <c r="L161" s="127">
        <v>0.71422606987405202</v>
      </c>
      <c r="M161" s="127">
        <v>0.75277195147679299</v>
      </c>
      <c r="N161" s="127">
        <v>0.78669846285105405</v>
      </c>
      <c r="O161" s="127">
        <v>0.80305805467716695</v>
      </c>
      <c r="P161" s="127">
        <v>0.81766668850815105</v>
      </c>
      <c r="Q161" s="127">
        <v>0.813303399470373</v>
      </c>
      <c r="R161" s="127">
        <v>0.815199367531248</v>
      </c>
      <c r="S161" s="127">
        <v>0.81147740610140395</v>
      </c>
      <c r="T161" s="77"/>
      <c r="U161" s="85" t="s">
        <v>162</v>
      </c>
    </row>
    <row r="162" spans="1:21" x14ac:dyDescent="0.25">
      <c r="A162" s="78"/>
      <c r="B162" s="25" t="s">
        <v>164</v>
      </c>
      <c r="C162" s="48" t="s">
        <v>66</v>
      </c>
      <c r="D162" s="86" t="s">
        <v>268</v>
      </c>
      <c r="E162" s="86" t="s">
        <v>268</v>
      </c>
      <c r="F162" s="86" t="s">
        <v>268</v>
      </c>
      <c r="G162" s="86" t="s">
        <v>268</v>
      </c>
      <c r="H162" s="86" t="s">
        <v>268</v>
      </c>
      <c r="I162" s="86" t="s">
        <v>268</v>
      </c>
      <c r="J162" s="127">
        <v>0.86938278999861296</v>
      </c>
      <c r="K162" s="127">
        <v>0.89092441536689104</v>
      </c>
      <c r="L162" s="127">
        <v>0.91456202368234996</v>
      </c>
      <c r="M162" s="127">
        <v>0.96958996045436396</v>
      </c>
      <c r="N162" s="127">
        <v>0.99144823084980704</v>
      </c>
      <c r="O162" s="127">
        <v>1.02590987892318</v>
      </c>
      <c r="P162" s="127">
        <v>0.999396806272974</v>
      </c>
      <c r="Q162" s="127">
        <v>1.10147777448272</v>
      </c>
      <c r="R162" s="127">
        <v>1.1196154999077099</v>
      </c>
      <c r="S162" s="127">
        <v>1.03194493133302</v>
      </c>
      <c r="T162" s="77"/>
      <c r="U162" s="85" t="s">
        <v>162</v>
      </c>
    </row>
    <row r="163" spans="1:21" x14ac:dyDescent="0.25">
      <c r="A163" s="78"/>
      <c r="B163" s="25" t="s">
        <v>165</v>
      </c>
      <c r="C163" s="48" t="s">
        <v>66</v>
      </c>
      <c r="D163" s="86" t="s">
        <v>268</v>
      </c>
      <c r="E163" s="86" t="s">
        <v>268</v>
      </c>
      <c r="F163" s="86" t="s">
        <v>268</v>
      </c>
      <c r="G163" s="86" t="s">
        <v>268</v>
      </c>
      <c r="H163" s="86" t="s">
        <v>268</v>
      </c>
      <c r="I163" s="86" t="s">
        <v>268</v>
      </c>
      <c r="J163" s="127">
        <v>0.1240135468392019</v>
      </c>
      <c r="K163" s="127">
        <v>0.14719928981262029</v>
      </c>
      <c r="L163" s="127">
        <v>0.17400271168029863</v>
      </c>
      <c r="M163" s="127">
        <v>0.1973944991984945</v>
      </c>
      <c r="N163" s="127">
        <v>0.2220485658025726</v>
      </c>
      <c r="O163" s="127">
        <v>0.27671798302593675</v>
      </c>
      <c r="P163" s="127">
        <v>0.31748339426221361</v>
      </c>
      <c r="Q163" s="127">
        <v>0.37808560095778349</v>
      </c>
      <c r="R163" s="127">
        <v>0.54886374103647195</v>
      </c>
      <c r="S163" s="127">
        <v>0.67511740660922381</v>
      </c>
      <c r="T163" s="77"/>
      <c r="U163" s="85" t="s">
        <v>166</v>
      </c>
    </row>
    <row r="164" spans="1:21" ht="19.5" customHeight="1" x14ac:dyDescent="0.25">
      <c r="A164" s="78"/>
      <c r="B164" s="49" t="s">
        <v>167</v>
      </c>
      <c r="C164" s="50" t="s">
        <v>66</v>
      </c>
      <c r="D164" s="86" t="s">
        <v>268</v>
      </c>
      <c r="E164" s="86" t="s">
        <v>268</v>
      </c>
      <c r="F164" s="86" t="s">
        <v>268</v>
      </c>
      <c r="G164" s="86" t="s">
        <v>268</v>
      </c>
      <c r="H164" s="86" t="s">
        <v>268</v>
      </c>
      <c r="I164" s="86" t="s">
        <v>268</v>
      </c>
      <c r="J164" s="86" t="s">
        <v>268</v>
      </c>
      <c r="K164" s="86" t="s">
        <v>268</v>
      </c>
      <c r="L164" s="86" t="s">
        <v>268</v>
      </c>
      <c r="M164" s="86" t="s">
        <v>268</v>
      </c>
      <c r="N164" s="86" t="s">
        <v>268</v>
      </c>
      <c r="O164" s="86" t="s">
        <v>268</v>
      </c>
      <c r="P164" s="86" t="s">
        <v>268</v>
      </c>
      <c r="Q164" s="86" t="s">
        <v>268</v>
      </c>
      <c r="R164" s="86" t="s">
        <v>268</v>
      </c>
      <c r="S164" s="86" t="s">
        <v>268</v>
      </c>
      <c r="T164" s="77"/>
      <c r="U164" s="85" t="s">
        <v>168</v>
      </c>
    </row>
    <row r="165" spans="1:21" ht="45" x14ac:dyDescent="0.25">
      <c r="A165" s="78"/>
      <c r="B165" s="49" t="s">
        <v>169</v>
      </c>
      <c r="C165" s="50" t="s">
        <v>66</v>
      </c>
      <c r="D165" s="86" t="s">
        <v>268</v>
      </c>
      <c r="E165" s="86" t="s">
        <v>268</v>
      </c>
      <c r="F165" s="86" t="s">
        <v>268</v>
      </c>
      <c r="G165" s="86" t="s">
        <v>268</v>
      </c>
      <c r="H165" s="86" t="s">
        <v>268</v>
      </c>
      <c r="I165" s="127">
        <v>2.3718980212189553E-3</v>
      </c>
      <c r="J165" s="127">
        <v>1.9358243993280726E-3</v>
      </c>
      <c r="K165" s="127">
        <v>1.9740023667979313E-3</v>
      </c>
      <c r="L165" s="127">
        <v>1.7981851433266902E-3</v>
      </c>
      <c r="M165" s="127">
        <v>1.7406421208146971E-3</v>
      </c>
      <c r="N165" s="127">
        <v>1.6223793282057117E-3</v>
      </c>
      <c r="O165" s="127">
        <v>1.4280875407542911E-3</v>
      </c>
      <c r="P165" s="127">
        <v>1.2697084602642265E-3</v>
      </c>
      <c r="Q165" s="127">
        <v>1.1267040100610289E-3</v>
      </c>
      <c r="R165" s="127">
        <v>6.7009684326542907E-4</v>
      </c>
      <c r="S165" s="127">
        <v>5.4422946875176367E-4</v>
      </c>
      <c r="T165" s="77"/>
      <c r="U165" s="85" t="s">
        <v>162</v>
      </c>
    </row>
    <row r="166" spans="1:21" ht="45" x14ac:dyDescent="0.25">
      <c r="A166" s="78"/>
      <c r="B166" s="49" t="s">
        <v>170</v>
      </c>
      <c r="C166" s="50" t="s">
        <v>66</v>
      </c>
      <c r="D166" s="86" t="s">
        <v>268</v>
      </c>
      <c r="E166" s="86" t="s">
        <v>268</v>
      </c>
      <c r="F166" s="86" t="s">
        <v>268</v>
      </c>
      <c r="G166" s="86" t="s">
        <v>268</v>
      </c>
      <c r="H166" s="86" t="s">
        <v>268</v>
      </c>
      <c r="I166" s="127">
        <v>1.2928035304605212E-2</v>
      </c>
      <c r="J166" s="127">
        <v>1.2676083723719447E-2</v>
      </c>
      <c r="K166" s="127">
        <v>1.1818798262236552E-2</v>
      </c>
      <c r="L166" s="127">
        <v>1.4687814263691357E-2</v>
      </c>
      <c r="M166" s="127">
        <v>1.6087315572097114E-2</v>
      </c>
      <c r="N166" s="127">
        <v>1.5978570710616629E-2</v>
      </c>
      <c r="O166" s="127">
        <v>1.7172918578880435E-2</v>
      </c>
      <c r="P166" s="127">
        <v>1.775889563999242E-2</v>
      </c>
      <c r="Q166" s="127">
        <v>2.1603991931097098E-2</v>
      </c>
      <c r="R166" s="127">
        <v>2.6913003901490224E-2</v>
      </c>
      <c r="S166" s="127">
        <v>3.8203258444363439E-2</v>
      </c>
      <c r="T166" s="77"/>
      <c r="U166" s="85" t="s">
        <v>162</v>
      </c>
    </row>
    <row r="167" spans="1:21" ht="45" x14ac:dyDescent="0.25">
      <c r="A167" s="78"/>
      <c r="B167" s="49" t="s">
        <v>171</v>
      </c>
      <c r="C167" s="50" t="s">
        <v>66</v>
      </c>
      <c r="D167" s="86" t="s">
        <v>268</v>
      </c>
      <c r="E167" s="86" t="s">
        <v>268</v>
      </c>
      <c r="F167" s="86" t="s">
        <v>268</v>
      </c>
      <c r="G167" s="86" t="s">
        <v>268</v>
      </c>
      <c r="H167" s="86" t="s">
        <v>268</v>
      </c>
      <c r="I167" s="127">
        <v>2.5333573411661585E-2</v>
      </c>
      <c r="J167" s="127">
        <v>2.5215699202235545E-2</v>
      </c>
      <c r="K167" s="127">
        <v>2.4867279923328853E-2</v>
      </c>
      <c r="L167" s="127">
        <v>2.4534588220328592E-2</v>
      </c>
      <c r="M167" s="127">
        <v>2.3905051198125429E-2</v>
      </c>
      <c r="N167" s="127">
        <v>2.3621351381460393E-2</v>
      </c>
      <c r="O167" s="127">
        <v>2.7187773578765909E-2</v>
      </c>
      <c r="P167" s="127">
        <v>2.5984053360401917E-2</v>
      </c>
      <c r="Q167" s="127">
        <v>3.0847299519585786E-2</v>
      </c>
      <c r="R167" s="127">
        <v>1.9643822272189627E-2</v>
      </c>
      <c r="S167" s="127">
        <v>1.210716835650774E-2</v>
      </c>
      <c r="T167" s="77"/>
      <c r="U167" s="85" t="s">
        <v>162</v>
      </c>
    </row>
    <row r="168" spans="1:21" ht="22.5" x14ac:dyDescent="0.25">
      <c r="A168" s="78"/>
      <c r="B168" s="49" t="s">
        <v>172</v>
      </c>
      <c r="C168" s="50" t="s">
        <v>66</v>
      </c>
      <c r="D168" s="86" t="s">
        <v>268</v>
      </c>
      <c r="E168" s="86" t="s">
        <v>268</v>
      </c>
      <c r="F168" s="86" t="s">
        <v>268</v>
      </c>
      <c r="G168" s="86" t="s">
        <v>268</v>
      </c>
      <c r="H168" s="86" t="s">
        <v>268</v>
      </c>
      <c r="I168" s="128" t="s">
        <v>268</v>
      </c>
      <c r="J168" s="128" t="s">
        <v>268</v>
      </c>
      <c r="K168" s="128" t="s">
        <v>268</v>
      </c>
      <c r="L168" s="128" t="s">
        <v>268</v>
      </c>
      <c r="M168" s="128" t="s">
        <v>268</v>
      </c>
      <c r="N168" s="128" t="s">
        <v>268</v>
      </c>
      <c r="O168" s="128" t="s">
        <v>268</v>
      </c>
      <c r="P168" s="128" t="s">
        <v>268</v>
      </c>
      <c r="Q168" s="128" t="s">
        <v>268</v>
      </c>
      <c r="R168" s="128" t="s">
        <v>268</v>
      </c>
      <c r="S168" s="128" t="s">
        <v>268</v>
      </c>
      <c r="T168" s="77"/>
      <c r="U168" s="85" t="s">
        <v>162</v>
      </c>
    </row>
    <row r="169" spans="1:21" ht="22.5" x14ac:dyDescent="0.25">
      <c r="A169" s="78"/>
      <c r="B169" s="49" t="s">
        <v>173</v>
      </c>
      <c r="C169" s="50" t="s">
        <v>66</v>
      </c>
      <c r="D169" s="86" t="s">
        <v>268</v>
      </c>
      <c r="E169" s="86" t="s">
        <v>268</v>
      </c>
      <c r="F169" s="86" t="s">
        <v>268</v>
      </c>
      <c r="G169" s="86" t="s">
        <v>268</v>
      </c>
      <c r="H169" s="86" t="s">
        <v>268</v>
      </c>
      <c r="I169" s="127">
        <v>0</v>
      </c>
      <c r="J169" s="127">
        <v>0</v>
      </c>
      <c r="K169" s="127">
        <v>0</v>
      </c>
      <c r="L169" s="127">
        <v>6.8753789634748343E-4</v>
      </c>
      <c r="M169" s="127">
        <v>1.1594943646805916E-3</v>
      </c>
      <c r="N169" s="127">
        <v>1.6584849670906732E-3</v>
      </c>
      <c r="O169" s="127">
        <v>2.163657076799246E-3</v>
      </c>
      <c r="P169" s="127">
        <v>2.6793470523859197E-3</v>
      </c>
      <c r="Q169" s="127">
        <v>4.9215424438676337E-3</v>
      </c>
      <c r="R169" s="127">
        <v>1.3794752467812281E-2</v>
      </c>
      <c r="S169" s="127">
        <v>2.6118616462366136E-2</v>
      </c>
      <c r="T169" s="77"/>
      <c r="U169" s="85"/>
    </row>
    <row r="170" spans="1:21" ht="22.5" x14ac:dyDescent="0.25">
      <c r="A170" s="78"/>
      <c r="B170" s="25" t="s">
        <v>174</v>
      </c>
      <c r="C170" s="51" t="s">
        <v>53</v>
      </c>
      <c r="D170" s="86" t="s">
        <v>268</v>
      </c>
      <c r="E170" s="86" t="s">
        <v>268</v>
      </c>
      <c r="F170" s="86" t="s">
        <v>268</v>
      </c>
      <c r="G170" s="86" t="s">
        <v>268</v>
      </c>
      <c r="H170" s="86" t="s">
        <v>268</v>
      </c>
      <c r="I170" s="86" t="s">
        <v>268</v>
      </c>
      <c r="J170" s="86" t="s">
        <v>268</v>
      </c>
      <c r="K170" s="81">
        <v>4772.0210817447696</v>
      </c>
      <c r="L170" s="81">
        <v>4931.9741718825253</v>
      </c>
      <c r="M170" s="81">
        <v>5121.0636834412508</v>
      </c>
      <c r="N170" s="81">
        <v>5274.1635352946942</v>
      </c>
      <c r="O170" s="81">
        <v>5336.5282087118985</v>
      </c>
      <c r="P170" s="81">
        <v>5385.432983894977</v>
      </c>
      <c r="Q170" s="81">
        <v>5309.2682550141562</v>
      </c>
      <c r="R170" s="81">
        <v>5279.1648571108435</v>
      </c>
      <c r="S170" s="81">
        <v>5264.3527274049975</v>
      </c>
      <c r="T170" s="77"/>
      <c r="U170" s="78"/>
    </row>
    <row r="171" spans="1:21" ht="22.5" x14ac:dyDescent="0.25">
      <c r="A171" s="78"/>
      <c r="B171" s="25" t="s">
        <v>175</v>
      </c>
      <c r="C171" s="51" t="s">
        <v>53</v>
      </c>
      <c r="D171" s="86" t="s">
        <v>268</v>
      </c>
      <c r="E171" s="86" t="s">
        <v>268</v>
      </c>
      <c r="F171" s="86" t="s">
        <v>268</v>
      </c>
      <c r="G171" s="86" t="s">
        <v>268</v>
      </c>
      <c r="H171" s="86" t="s">
        <v>268</v>
      </c>
      <c r="I171" s="86" t="s">
        <v>268</v>
      </c>
      <c r="J171" s="86" t="s">
        <v>268</v>
      </c>
      <c r="K171" s="81">
        <v>3247.2764557316023</v>
      </c>
      <c r="L171" s="81">
        <v>3597.2641989395438</v>
      </c>
      <c r="M171" s="81">
        <v>3963.2147313713949</v>
      </c>
      <c r="N171" s="81">
        <v>4414.4130289947625</v>
      </c>
      <c r="O171" s="81">
        <v>4798.972626193734</v>
      </c>
      <c r="P171" s="81">
        <v>5019.7155708205801</v>
      </c>
      <c r="Q171" s="81">
        <v>5934.5334714786904</v>
      </c>
      <c r="R171" s="81">
        <v>7548.6328803497299</v>
      </c>
      <c r="S171" s="81">
        <v>7737.1935648774688</v>
      </c>
      <c r="T171" s="77"/>
      <c r="U171" s="78"/>
    </row>
    <row r="172" spans="1:21" ht="22.5" x14ac:dyDescent="0.25">
      <c r="A172" s="78"/>
      <c r="B172" s="25" t="s">
        <v>176</v>
      </c>
      <c r="C172" s="51" t="s">
        <v>53</v>
      </c>
      <c r="D172" s="86" t="s">
        <v>268</v>
      </c>
      <c r="E172" s="86" t="s">
        <v>268</v>
      </c>
      <c r="F172" s="86" t="s">
        <v>268</v>
      </c>
      <c r="G172" s="86" t="s">
        <v>268</v>
      </c>
      <c r="H172" s="86" t="s">
        <v>268</v>
      </c>
      <c r="I172" s="86" t="s">
        <v>268</v>
      </c>
      <c r="J172" s="86" t="s">
        <v>268</v>
      </c>
      <c r="K172" s="81">
        <v>396.3759209433901</v>
      </c>
      <c r="L172" s="81">
        <v>437.40995978649488</v>
      </c>
      <c r="M172" s="81">
        <v>471.90480744268007</v>
      </c>
      <c r="N172" s="81">
        <v>503.00116799440428</v>
      </c>
      <c r="O172" s="81">
        <v>618.26926157711841</v>
      </c>
      <c r="P172" s="81">
        <v>684.66424555078402</v>
      </c>
      <c r="Q172" s="81">
        <v>837.10112901609114</v>
      </c>
      <c r="R172" s="81">
        <v>1173.5447799359265</v>
      </c>
      <c r="S172" s="81">
        <v>1454.1508526626824</v>
      </c>
      <c r="T172" s="77"/>
      <c r="U172" s="78"/>
    </row>
    <row r="173" spans="1:21" x14ac:dyDescent="0.25">
      <c r="A173" s="78"/>
      <c r="B173" s="25" t="s">
        <v>177</v>
      </c>
      <c r="C173" s="51" t="s">
        <v>53</v>
      </c>
      <c r="D173" s="86" t="s">
        <v>268</v>
      </c>
      <c r="E173" s="86" t="s">
        <v>268</v>
      </c>
      <c r="F173" s="86" t="s">
        <v>268</v>
      </c>
      <c r="G173" s="86" t="s">
        <v>268</v>
      </c>
      <c r="H173" s="86" t="s">
        <v>268</v>
      </c>
      <c r="I173" s="86" t="s">
        <v>268</v>
      </c>
      <c r="J173" s="86" t="s">
        <v>268</v>
      </c>
      <c r="K173" s="129">
        <v>8165.9926827549116</v>
      </c>
      <c r="L173" s="129">
        <v>8671.097912119425</v>
      </c>
      <c r="M173" s="129">
        <v>9205.5851317145152</v>
      </c>
      <c r="N173" s="129">
        <v>9761.6061012043065</v>
      </c>
      <c r="O173" s="129">
        <v>10258.544963852997</v>
      </c>
      <c r="P173" s="129">
        <v>10480.536370808863</v>
      </c>
      <c r="Q173" s="129">
        <v>11196.4609220122</v>
      </c>
      <c r="R173" s="129">
        <v>12542.792496961087</v>
      </c>
      <c r="S173" s="129">
        <v>12682.816508644766</v>
      </c>
      <c r="T173" s="77"/>
      <c r="U173" s="78"/>
    </row>
    <row r="174" spans="1:21" ht="22.5" x14ac:dyDescent="0.25">
      <c r="A174" s="78"/>
      <c r="B174" s="38" t="s">
        <v>178</v>
      </c>
      <c r="C174" s="50" t="s">
        <v>53</v>
      </c>
      <c r="D174" s="86" t="s">
        <v>268</v>
      </c>
      <c r="E174" s="86" t="s">
        <v>268</v>
      </c>
      <c r="F174" s="86" t="s">
        <v>268</v>
      </c>
      <c r="G174" s="86" t="s">
        <v>268</v>
      </c>
      <c r="H174" s="86" t="s">
        <v>268</v>
      </c>
      <c r="I174" s="86" t="s">
        <v>268</v>
      </c>
      <c r="J174" s="86" t="s">
        <v>268</v>
      </c>
      <c r="K174" s="86" t="s">
        <v>268</v>
      </c>
      <c r="L174" s="86" t="s">
        <v>268</v>
      </c>
      <c r="M174" s="86" t="s">
        <v>268</v>
      </c>
      <c r="N174" s="86" t="s">
        <v>268</v>
      </c>
      <c r="O174" s="86" t="s">
        <v>268</v>
      </c>
      <c r="P174" s="86" t="s">
        <v>268</v>
      </c>
      <c r="Q174" s="86" t="s">
        <v>268</v>
      </c>
      <c r="R174" s="86" t="s">
        <v>268</v>
      </c>
      <c r="S174" s="86" t="s">
        <v>268</v>
      </c>
      <c r="T174" s="77"/>
      <c r="U174" s="85" t="s">
        <v>179</v>
      </c>
    </row>
    <row r="175" spans="1:21" ht="33.75" x14ac:dyDescent="0.25">
      <c r="A175" s="78"/>
      <c r="B175" s="38" t="s">
        <v>180</v>
      </c>
      <c r="C175" s="50" t="s">
        <v>66</v>
      </c>
      <c r="D175" s="86" t="s">
        <v>268</v>
      </c>
      <c r="E175" s="86" t="s">
        <v>268</v>
      </c>
      <c r="F175" s="86" t="s">
        <v>268</v>
      </c>
      <c r="G175" s="86" t="s">
        <v>268</v>
      </c>
      <c r="H175" s="86" t="s">
        <v>268</v>
      </c>
      <c r="I175" s="86" t="s">
        <v>268</v>
      </c>
      <c r="J175" s="86" t="s">
        <v>268</v>
      </c>
      <c r="K175" s="86" t="s">
        <v>268</v>
      </c>
      <c r="L175" s="86" t="s">
        <v>268</v>
      </c>
      <c r="M175" s="86" t="s">
        <v>268</v>
      </c>
      <c r="N175" s="86" t="s">
        <v>268</v>
      </c>
      <c r="O175" s="86" t="s">
        <v>268</v>
      </c>
      <c r="P175" s="86" t="s">
        <v>268</v>
      </c>
      <c r="Q175" s="86" t="s">
        <v>268</v>
      </c>
      <c r="R175" s="86" t="s">
        <v>268</v>
      </c>
      <c r="S175" s="86" t="s">
        <v>268</v>
      </c>
      <c r="T175" s="77"/>
      <c r="U175" s="85" t="s">
        <v>179</v>
      </c>
    </row>
    <row r="176" spans="1:21" ht="22.5" x14ac:dyDescent="0.25">
      <c r="A176" s="78"/>
      <c r="B176" s="38" t="s">
        <v>181</v>
      </c>
      <c r="C176" s="50" t="s">
        <v>53</v>
      </c>
      <c r="D176" s="86" t="s">
        <v>268</v>
      </c>
      <c r="E176" s="86" t="s">
        <v>268</v>
      </c>
      <c r="F176" s="86" t="s">
        <v>268</v>
      </c>
      <c r="G176" s="86" t="s">
        <v>268</v>
      </c>
      <c r="H176" s="86" t="s">
        <v>268</v>
      </c>
      <c r="I176" s="86" t="s">
        <v>268</v>
      </c>
      <c r="J176" s="86" t="s">
        <v>268</v>
      </c>
      <c r="K176" s="128">
        <v>2665.1384077461585</v>
      </c>
      <c r="L176" s="128">
        <v>2748.7379753180981</v>
      </c>
      <c r="M176" s="128">
        <v>2802.9363436211702</v>
      </c>
      <c r="N176" s="128">
        <v>2806.9668353597867</v>
      </c>
      <c r="O176" s="128">
        <v>2807.01352040045</v>
      </c>
      <c r="P176" s="128">
        <v>2832.0960496400262</v>
      </c>
      <c r="Q176" s="128">
        <v>2794.6701691200001</v>
      </c>
      <c r="R176" s="128">
        <v>2929.3219900800004</v>
      </c>
      <c r="S176" s="128">
        <v>3048.7545439200003</v>
      </c>
      <c r="T176" s="77"/>
      <c r="U176" s="85" t="s">
        <v>162</v>
      </c>
    </row>
    <row r="177" spans="1:21" ht="33.75" x14ac:dyDescent="0.25">
      <c r="A177" s="78"/>
      <c r="B177" s="52" t="s">
        <v>182</v>
      </c>
      <c r="C177" s="50" t="s">
        <v>66</v>
      </c>
      <c r="D177" s="86" t="s">
        <v>268</v>
      </c>
      <c r="E177" s="86" t="s">
        <v>268</v>
      </c>
      <c r="F177" s="86" t="s">
        <v>268</v>
      </c>
      <c r="G177" s="86" t="s">
        <v>268</v>
      </c>
      <c r="H177" s="86" t="s">
        <v>268</v>
      </c>
      <c r="I177" s="86" t="s">
        <v>268</v>
      </c>
      <c r="J177" s="86" t="s">
        <v>268</v>
      </c>
      <c r="K177" s="86" t="s">
        <v>268</v>
      </c>
      <c r="L177" s="86" t="s">
        <v>268</v>
      </c>
      <c r="M177" s="86" t="s">
        <v>268</v>
      </c>
      <c r="N177" s="86" t="s">
        <v>268</v>
      </c>
      <c r="O177" s="86" t="s">
        <v>268</v>
      </c>
      <c r="P177" s="86" t="s">
        <v>268</v>
      </c>
      <c r="Q177" s="86" t="s">
        <v>268</v>
      </c>
      <c r="R177" s="86" t="s">
        <v>268</v>
      </c>
      <c r="S177" s="86" t="s">
        <v>268</v>
      </c>
      <c r="T177" s="77"/>
      <c r="U177" s="85" t="s">
        <v>162</v>
      </c>
    </row>
    <row r="178" spans="1:21" ht="33.75" x14ac:dyDescent="0.25">
      <c r="A178" s="78"/>
      <c r="B178" s="38" t="s">
        <v>183</v>
      </c>
      <c r="C178" s="50" t="s">
        <v>53</v>
      </c>
      <c r="D178" s="86" t="s">
        <v>268</v>
      </c>
      <c r="E178" s="86" t="s">
        <v>268</v>
      </c>
      <c r="F178" s="86" t="s">
        <v>268</v>
      </c>
      <c r="G178" s="86" t="s">
        <v>268</v>
      </c>
      <c r="H178" s="86" t="s">
        <v>268</v>
      </c>
      <c r="I178" s="86" t="s">
        <v>268</v>
      </c>
      <c r="J178" s="86" t="s">
        <v>268</v>
      </c>
      <c r="K178" s="86" t="s">
        <v>268</v>
      </c>
      <c r="L178" s="86" t="s">
        <v>268</v>
      </c>
      <c r="M178" s="86" t="s">
        <v>268</v>
      </c>
      <c r="N178" s="86" t="s">
        <v>268</v>
      </c>
      <c r="O178" s="86" t="s">
        <v>268</v>
      </c>
      <c r="P178" s="86" t="s">
        <v>268</v>
      </c>
      <c r="Q178" s="86" t="s">
        <v>268</v>
      </c>
      <c r="R178" s="86" t="s">
        <v>268</v>
      </c>
      <c r="S178" s="86" t="s">
        <v>268</v>
      </c>
      <c r="T178" s="77"/>
      <c r="U178" s="85" t="s">
        <v>162</v>
      </c>
    </row>
    <row r="179" spans="1:21" ht="45" x14ac:dyDescent="0.25">
      <c r="A179" s="78"/>
      <c r="B179" s="52" t="s">
        <v>184</v>
      </c>
      <c r="C179" s="50" t="s">
        <v>66</v>
      </c>
      <c r="D179" s="86" t="s">
        <v>268</v>
      </c>
      <c r="E179" s="86" t="s">
        <v>268</v>
      </c>
      <c r="F179" s="86" t="s">
        <v>268</v>
      </c>
      <c r="G179" s="86" t="s">
        <v>268</v>
      </c>
      <c r="H179" s="86" t="s">
        <v>268</v>
      </c>
      <c r="I179" s="86" t="s">
        <v>268</v>
      </c>
      <c r="J179" s="86" t="s">
        <v>268</v>
      </c>
      <c r="K179" s="86" t="s">
        <v>268</v>
      </c>
      <c r="L179" s="86" t="s">
        <v>268</v>
      </c>
      <c r="M179" s="86" t="s">
        <v>268</v>
      </c>
      <c r="N179" s="86" t="s">
        <v>268</v>
      </c>
      <c r="O179" s="86" t="s">
        <v>268</v>
      </c>
      <c r="P179" s="86" t="s">
        <v>268</v>
      </c>
      <c r="Q179" s="86" t="s">
        <v>268</v>
      </c>
      <c r="R179" s="86" t="s">
        <v>268</v>
      </c>
      <c r="S179" s="86" t="s">
        <v>268</v>
      </c>
      <c r="T179" s="77"/>
      <c r="U179" s="85" t="s">
        <v>162</v>
      </c>
    </row>
    <row r="180" spans="1:21" ht="22.5" x14ac:dyDescent="0.25">
      <c r="A180" s="78"/>
      <c r="B180" s="52" t="s">
        <v>185</v>
      </c>
      <c r="C180" s="50" t="s">
        <v>53</v>
      </c>
      <c r="D180" s="86" t="s">
        <v>268</v>
      </c>
      <c r="E180" s="86" t="s">
        <v>268</v>
      </c>
      <c r="F180" s="86" t="s">
        <v>268</v>
      </c>
      <c r="G180" s="86" t="s">
        <v>268</v>
      </c>
      <c r="H180" s="86" t="s">
        <v>268</v>
      </c>
      <c r="I180" s="86" t="s">
        <v>268</v>
      </c>
      <c r="J180" s="86" t="s">
        <v>268</v>
      </c>
      <c r="K180" s="86" t="s">
        <v>268</v>
      </c>
      <c r="L180" s="86" t="s">
        <v>268</v>
      </c>
      <c r="M180" s="86" t="s">
        <v>268</v>
      </c>
      <c r="N180" s="86" t="s">
        <v>268</v>
      </c>
      <c r="O180" s="86" t="s">
        <v>268</v>
      </c>
      <c r="P180" s="86" t="s">
        <v>268</v>
      </c>
      <c r="Q180" s="86" t="s">
        <v>268</v>
      </c>
      <c r="R180" s="86" t="s">
        <v>268</v>
      </c>
      <c r="S180" s="86" t="s">
        <v>268</v>
      </c>
      <c r="T180" s="77"/>
      <c r="U180" s="85" t="s">
        <v>186</v>
      </c>
    </row>
    <row r="181" spans="1:21" ht="33.75" x14ac:dyDescent="0.25">
      <c r="A181" s="78"/>
      <c r="B181" s="52" t="s">
        <v>187</v>
      </c>
      <c r="C181" s="50" t="s">
        <v>53</v>
      </c>
      <c r="D181" s="86" t="s">
        <v>268</v>
      </c>
      <c r="E181" s="86" t="s">
        <v>268</v>
      </c>
      <c r="F181" s="86" t="s">
        <v>268</v>
      </c>
      <c r="G181" s="86" t="s">
        <v>268</v>
      </c>
      <c r="H181" s="86" t="s">
        <v>268</v>
      </c>
      <c r="I181" s="86" t="s">
        <v>268</v>
      </c>
      <c r="J181" s="86" t="s">
        <v>268</v>
      </c>
      <c r="K181" s="86" t="s">
        <v>268</v>
      </c>
      <c r="L181" s="86" t="s">
        <v>268</v>
      </c>
      <c r="M181" s="86" t="s">
        <v>268</v>
      </c>
      <c r="N181" s="86" t="s">
        <v>268</v>
      </c>
      <c r="O181" s="86" t="s">
        <v>268</v>
      </c>
      <c r="P181" s="86" t="s">
        <v>268</v>
      </c>
      <c r="Q181" s="86" t="s">
        <v>268</v>
      </c>
      <c r="R181" s="86" t="s">
        <v>268</v>
      </c>
      <c r="S181" s="86" t="s">
        <v>268</v>
      </c>
      <c r="T181" s="77"/>
      <c r="U181" s="85" t="s">
        <v>186</v>
      </c>
    </row>
    <row r="182" spans="1:21" ht="56.25" x14ac:dyDescent="0.25">
      <c r="A182" s="78"/>
      <c r="B182" s="52" t="s">
        <v>188</v>
      </c>
      <c r="C182" s="50" t="s">
        <v>53</v>
      </c>
      <c r="D182" s="86" t="s">
        <v>268</v>
      </c>
      <c r="E182" s="86" t="s">
        <v>268</v>
      </c>
      <c r="F182" s="86" t="s">
        <v>268</v>
      </c>
      <c r="G182" s="86" t="s">
        <v>268</v>
      </c>
      <c r="H182" s="86" t="s">
        <v>268</v>
      </c>
      <c r="I182" s="86" t="s">
        <v>268</v>
      </c>
      <c r="J182" s="86" t="s">
        <v>268</v>
      </c>
      <c r="K182" s="86" t="s">
        <v>268</v>
      </c>
      <c r="L182" s="86" t="s">
        <v>268</v>
      </c>
      <c r="M182" s="86" t="s">
        <v>268</v>
      </c>
      <c r="N182" s="86" t="s">
        <v>268</v>
      </c>
      <c r="O182" s="86" t="s">
        <v>268</v>
      </c>
      <c r="P182" s="86" t="s">
        <v>268</v>
      </c>
      <c r="Q182" s="86" t="s">
        <v>268</v>
      </c>
      <c r="R182" s="86" t="s">
        <v>268</v>
      </c>
      <c r="S182" s="86" t="s">
        <v>268</v>
      </c>
      <c r="T182" s="77"/>
      <c r="U182" s="85" t="s">
        <v>186</v>
      </c>
    </row>
    <row r="183" spans="1:21" ht="22.5" x14ac:dyDescent="0.25">
      <c r="A183" s="78"/>
      <c r="B183" s="52" t="s">
        <v>189</v>
      </c>
      <c r="C183" s="50" t="s">
        <v>66</v>
      </c>
      <c r="D183" s="86" t="s">
        <v>268</v>
      </c>
      <c r="E183" s="86" t="s">
        <v>268</v>
      </c>
      <c r="F183" s="86" t="s">
        <v>268</v>
      </c>
      <c r="G183" s="86" t="s">
        <v>268</v>
      </c>
      <c r="H183" s="86" t="s">
        <v>268</v>
      </c>
      <c r="I183" s="86" t="s">
        <v>268</v>
      </c>
      <c r="J183" s="86" t="s">
        <v>268</v>
      </c>
      <c r="K183" s="86" t="s">
        <v>268</v>
      </c>
      <c r="L183" s="86" t="s">
        <v>268</v>
      </c>
      <c r="M183" s="86" t="s">
        <v>268</v>
      </c>
      <c r="N183" s="86" t="s">
        <v>268</v>
      </c>
      <c r="O183" s="86" t="s">
        <v>268</v>
      </c>
      <c r="P183" s="86" t="s">
        <v>268</v>
      </c>
      <c r="Q183" s="86" t="s">
        <v>268</v>
      </c>
      <c r="R183" s="86" t="s">
        <v>268</v>
      </c>
      <c r="S183" s="86" t="s">
        <v>268</v>
      </c>
      <c r="T183" s="77"/>
      <c r="U183" s="85" t="s">
        <v>186</v>
      </c>
    </row>
    <row r="184" spans="1:21" ht="22.5" x14ac:dyDescent="0.25">
      <c r="A184" s="78"/>
      <c r="B184" s="52" t="s">
        <v>190</v>
      </c>
      <c r="C184" s="50" t="s">
        <v>66</v>
      </c>
      <c r="D184" s="86" t="s">
        <v>268</v>
      </c>
      <c r="E184" s="86" t="s">
        <v>268</v>
      </c>
      <c r="F184" s="86" t="s">
        <v>268</v>
      </c>
      <c r="G184" s="86" t="s">
        <v>268</v>
      </c>
      <c r="H184" s="86" t="s">
        <v>268</v>
      </c>
      <c r="I184" s="86" t="s">
        <v>268</v>
      </c>
      <c r="J184" s="86" t="s">
        <v>268</v>
      </c>
      <c r="K184" s="86" t="s">
        <v>268</v>
      </c>
      <c r="L184" s="86" t="s">
        <v>268</v>
      </c>
      <c r="M184" s="86" t="s">
        <v>268</v>
      </c>
      <c r="N184" s="86" t="s">
        <v>268</v>
      </c>
      <c r="O184" s="86" t="s">
        <v>268</v>
      </c>
      <c r="P184" s="86" t="s">
        <v>268</v>
      </c>
      <c r="Q184" s="86" t="s">
        <v>268</v>
      </c>
      <c r="R184" s="86" t="s">
        <v>268</v>
      </c>
      <c r="S184" s="86" t="s">
        <v>268</v>
      </c>
      <c r="T184" s="77"/>
      <c r="U184" s="85" t="s">
        <v>186</v>
      </c>
    </row>
    <row r="185" spans="1:21" ht="22.5" x14ac:dyDescent="0.25">
      <c r="A185" s="78"/>
      <c r="B185" s="52" t="s">
        <v>191</v>
      </c>
      <c r="C185" s="50" t="s">
        <v>53</v>
      </c>
      <c r="D185" s="86" t="s">
        <v>268</v>
      </c>
      <c r="E185" s="86" t="s">
        <v>268</v>
      </c>
      <c r="F185" s="86" t="s">
        <v>268</v>
      </c>
      <c r="G185" s="86" t="s">
        <v>268</v>
      </c>
      <c r="H185" s="86" t="s">
        <v>268</v>
      </c>
      <c r="I185" s="86" t="s">
        <v>268</v>
      </c>
      <c r="J185" s="86" t="s">
        <v>268</v>
      </c>
      <c r="K185" s="86" t="s">
        <v>268</v>
      </c>
      <c r="L185" s="86" t="s">
        <v>268</v>
      </c>
      <c r="M185" s="86" t="s">
        <v>268</v>
      </c>
      <c r="N185" s="86" t="s">
        <v>268</v>
      </c>
      <c r="O185" s="86" t="s">
        <v>268</v>
      </c>
      <c r="P185" s="86" t="s">
        <v>268</v>
      </c>
      <c r="Q185" s="86" t="s">
        <v>268</v>
      </c>
      <c r="R185" s="86" t="s">
        <v>268</v>
      </c>
      <c r="S185" s="86" t="s">
        <v>268</v>
      </c>
      <c r="T185" s="77"/>
      <c r="U185" s="85" t="s">
        <v>192</v>
      </c>
    </row>
    <row r="186" spans="1:21" ht="33.75" x14ac:dyDescent="0.25">
      <c r="A186" s="78"/>
      <c r="B186" s="52" t="s">
        <v>193</v>
      </c>
      <c r="C186" s="50" t="s">
        <v>53</v>
      </c>
      <c r="D186" s="86" t="s">
        <v>268</v>
      </c>
      <c r="E186" s="86" t="s">
        <v>268</v>
      </c>
      <c r="F186" s="86" t="s">
        <v>268</v>
      </c>
      <c r="G186" s="86" t="s">
        <v>268</v>
      </c>
      <c r="H186" s="86" t="s">
        <v>268</v>
      </c>
      <c r="I186" s="86" t="s">
        <v>268</v>
      </c>
      <c r="J186" s="86" t="s">
        <v>268</v>
      </c>
      <c r="K186" s="86" t="s">
        <v>268</v>
      </c>
      <c r="L186" s="86" t="s">
        <v>268</v>
      </c>
      <c r="M186" s="86" t="s">
        <v>268</v>
      </c>
      <c r="N186" s="86" t="s">
        <v>268</v>
      </c>
      <c r="O186" s="86" t="s">
        <v>268</v>
      </c>
      <c r="P186" s="86" t="s">
        <v>268</v>
      </c>
      <c r="Q186" s="86" t="s">
        <v>268</v>
      </c>
      <c r="R186" s="86" t="s">
        <v>268</v>
      </c>
      <c r="S186" s="86" t="s">
        <v>268</v>
      </c>
      <c r="T186" s="77"/>
      <c r="U186" s="85" t="s">
        <v>192</v>
      </c>
    </row>
    <row r="187" spans="1:21" ht="45" x14ac:dyDescent="0.25">
      <c r="A187" s="78"/>
      <c r="B187" s="52" t="s">
        <v>194</v>
      </c>
      <c r="C187" s="50" t="s">
        <v>53</v>
      </c>
      <c r="D187" s="86" t="s">
        <v>268</v>
      </c>
      <c r="E187" s="86" t="s">
        <v>268</v>
      </c>
      <c r="F187" s="86" t="s">
        <v>268</v>
      </c>
      <c r="G187" s="86" t="s">
        <v>268</v>
      </c>
      <c r="H187" s="86" t="s">
        <v>268</v>
      </c>
      <c r="I187" s="86" t="s">
        <v>268</v>
      </c>
      <c r="J187" s="86" t="s">
        <v>268</v>
      </c>
      <c r="K187" s="86" t="s">
        <v>268</v>
      </c>
      <c r="L187" s="86" t="s">
        <v>268</v>
      </c>
      <c r="M187" s="86" t="s">
        <v>268</v>
      </c>
      <c r="N187" s="86" t="s">
        <v>268</v>
      </c>
      <c r="O187" s="86" t="s">
        <v>268</v>
      </c>
      <c r="P187" s="86" t="s">
        <v>268</v>
      </c>
      <c r="Q187" s="86" t="s">
        <v>268</v>
      </c>
      <c r="R187" s="86" t="s">
        <v>268</v>
      </c>
      <c r="S187" s="86" t="s">
        <v>268</v>
      </c>
      <c r="T187" s="77"/>
      <c r="U187" s="85" t="s">
        <v>192</v>
      </c>
    </row>
    <row r="188" spans="1:21" ht="22.5" x14ac:dyDescent="0.25">
      <c r="A188" s="78"/>
      <c r="B188" s="52" t="s">
        <v>195</v>
      </c>
      <c r="C188" s="50" t="s">
        <v>53</v>
      </c>
      <c r="D188" s="86" t="s">
        <v>268</v>
      </c>
      <c r="E188" s="86" t="s">
        <v>268</v>
      </c>
      <c r="F188" s="86" t="s">
        <v>268</v>
      </c>
      <c r="G188" s="86" t="s">
        <v>268</v>
      </c>
      <c r="H188" s="86" t="s">
        <v>268</v>
      </c>
      <c r="I188" s="86" t="s">
        <v>268</v>
      </c>
      <c r="J188" s="86" t="s">
        <v>268</v>
      </c>
      <c r="K188" s="86" t="s">
        <v>268</v>
      </c>
      <c r="L188" s="86" t="s">
        <v>268</v>
      </c>
      <c r="M188" s="86" t="s">
        <v>268</v>
      </c>
      <c r="N188" s="86" t="s">
        <v>268</v>
      </c>
      <c r="O188" s="86" t="s">
        <v>268</v>
      </c>
      <c r="P188" s="86" t="s">
        <v>268</v>
      </c>
      <c r="Q188" s="86" t="s">
        <v>268</v>
      </c>
      <c r="R188" s="86" t="s">
        <v>268</v>
      </c>
      <c r="S188" s="86" t="s">
        <v>268</v>
      </c>
      <c r="T188" s="77"/>
      <c r="U188" s="85" t="s">
        <v>192</v>
      </c>
    </row>
    <row r="189" spans="1:21" ht="22.5" x14ac:dyDescent="0.25">
      <c r="A189" s="78"/>
      <c r="B189" s="52" t="s">
        <v>196</v>
      </c>
      <c r="C189" s="50" t="s">
        <v>53</v>
      </c>
      <c r="D189" s="86" t="s">
        <v>268</v>
      </c>
      <c r="E189" s="86" t="s">
        <v>268</v>
      </c>
      <c r="F189" s="86" t="s">
        <v>268</v>
      </c>
      <c r="G189" s="86" t="s">
        <v>268</v>
      </c>
      <c r="H189" s="86" t="s">
        <v>268</v>
      </c>
      <c r="I189" s="86" t="s">
        <v>268</v>
      </c>
      <c r="J189" s="86" t="s">
        <v>268</v>
      </c>
      <c r="K189" s="86" t="s">
        <v>268</v>
      </c>
      <c r="L189" s="86" t="s">
        <v>268</v>
      </c>
      <c r="M189" s="86" t="s">
        <v>268</v>
      </c>
      <c r="N189" s="86" t="s">
        <v>268</v>
      </c>
      <c r="O189" s="86" t="s">
        <v>268</v>
      </c>
      <c r="P189" s="86" t="s">
        <v>268</v>
      </c>
      <c r="Q189" s="86" t="s">
        <v>268</v>
      </c>
      <c r="R189" s="86" t="s">
        <v>268</v>
      </c>
      <c r="S189" s="86" t="s">
        <v>268</v>
      </c>
      <c r="T189" s="77"/>
      <c r="U189" s="85" t="s">
        <v>192</v>
      </c>
    </row>
    <row r="190" spans="1:21" x14ac:dyDescent="0.25">
      <c r="A190" s="78"/>
      <c r="B190" s="52" t="s">
        <v>197</v>
      </c>
      <c r="C190" s="50" t="s">
        <v>66</v>
      </c>
      <c r="D190" s="86" t="s">
        <v>268</v>
      </c>
      <c r="E190" s="86" t="s">
        <v>268</v>
      </c>
      <c r="F190" s="86" t="s">
        <v>268</v>
      </c>
      <c r="G190" s="86" t="s">
        <v>268</v>
      </c>
      <c r="H190" s="86" t="s">
        <v>268</v>
      </c>
      <c r="I190" s="86" t="s">
        <v>268</v>
      </c>
      <c r="J190" s="86" t="s">
        <v>268</v>
      </c>
      <c r="K190" s="127">
        <v>0.64111360798962702</v>
      </c>
      <c r="L190" s="127">
        <v>0.67770131309051596</v>
      </c>
      <c r="M190" s="127">
        <v>0.73470999248147695</v>
      </c>
      <c r="N190" s="127">
        <v>0.779631087745841</v>
      </c>
      <c r="O190" s="127">
        <v>0.80371867159800103</v>
      </c>
      <c r="P190" s="127">
        <v>0.82203070003115497</v>
      </c>
      <c r="Q190" s="127">
        <v>0.82824560381261203</v>
      </c>
      <c r="R190" s="127">
        <v>0.84595497941884001</v>
      </c>
      <c r="S190" s="127">
        <v>0.853390887115827</v>
      </c>
      <c r="T190" s="77"/>
      <c r="U190" s="85" t="s">
        <v>192</v>
      </c>
    </row>
    <row r="191" spans="1:21" ht="22.5" x14ac:dyDescent="0.25">
      <c r="A191" s="78"/>
      <c r="B191" s="52" t="s">
        <v>198</v>
      </c>
      <c r="C191" s="50" t="s">
        <v>66</v>
      </c>
      <c r="D191" s="86" t="s">
        <v>268</v>
      </c>
      <c r="E191" s="86" t="s">
        <v>268</v>
      </c>
      <c r="F191" s="86" t="s">
        <v>268</v>
      </c>
      <c r="G191" s="86" t="s">
        <v>268</v>
      </c>
      <c r="H191" s="86" t="s">
        <v>268</v>
      </c>
      <c r="I191" s="86" t="s">
        <v>268</v>
      </c>
      <c r="J191" s="86" t="s">
        <v>268</v>
      </c>
      <c r="K191" s="86" t="s">
        <v>268</v>
      </c>
      <c r="L191" s="86" t="s">
        <v>268</v>
      </c>
      <c r="M191" s="86" t="s">
        <v>268</v>
      </c>
      <c r="N191" s="86" t="s">
        <v>268</v>
      </c>
      <c r="O191" s="86" t="s">
        <v>268</v>
      </c>
      <c r="P191" s="86" t="s">
        <v>268</v>
      </c>
      <c r="Q191" s="86" t="s">
        <v>268</v>
      </c>
      <c r="R191" s="86" t="s">
        <v>268</v>
      </c>
      <c r="S191" s="86" t="s">
        <v>268</v>
      </c>
      <c r="T191" s="77"/>
      <c r="U191" s="85" t="s">
        <v>192</v>
      </c>
    </row>
    <row r="192" spans="1:21" ht="22.5" x14ac:dyDescent="0.25">
      <c r="A192" s="78"/>
      <c r="B192" s="52" t="s">
        <v>199</v>
      </c>
      <c r="C192" s="50" t="s">
        <v>66</v>
      </c>
      <c r="D192" s="86" t="s">
        <v>268</v>
      </c>
      <c r="E192" s="86" t="s">
        <v>268</v>
      </c>
      <c r="F192" s="86" t="s">
        <v>268</v>
      </c>
      <c r="G192" s="86" t="s">
        <v>268</v>
      </c>
      <c r="H192" s="86" t="s">
        <v>268</v>
      </c>
      <c r="I192" s="86" t="s">
        <v>268</v>
      </c>
      <c r="J192" s="86" t="s">
        <v>268</v>
      </c>
      <c r="K192" s="86" t="s">
        <v>268</v>
      </c>
      <c r="L192" s="86" t="s">
        <v>268</v>
      </c>
      <c r="M192" s="86" t="s">
        <v>268</v>
      </c>
      <c r="N192" s="86" t="s">
        <v>268</v>
      </c>
      <c r="O192" s="86" t="s">
        <v>268</v>
      </c>
      <c r="P192" s="86" t="s">
        <v>268</v>
      </c>
      <c r="Q192" s="86" t="s">
        <v>268</v>
      </c>
      <c r="R192" s="86" t="s">
        <v>268</v>
      </c>
      <c r="S192" s="86" t="s">
        <v>268</v>
      </c>
      <c r="T192" s="77"/>
      <c r="U192" s="85" t="s">
        <v>192</v>
      </c>
    </row>
    <row r="193" spans="1:21" ht="22.5" x14ac:dyDescent="0.25">
      <c r="A193" s="78"/>
      <c r="B193" s="52" t="s">
        <v>200</v>
      </c>
      <c r="C193" s="50" t="s">
        <v>53</v>
      </c>
      <c r="D193" s="86" t="s">
        <v>268</v>
      </c>
      <c r="E193" s="86" t="s">
        <v>268</v>
      </c>
      <c r="F193" s="86" t="s">
        <v>268</v>
      </c>
      <c r="G193" s="86" t="s">
        <v>268</v>
      </c>
      <c r="H193" s="86" t="s">
        <v>268</v>
      </c>
      <c r="I193" s="86" t="s">
        <v>268</v>
      </c>
      <c r="J193" s="86" t="s">
        <v>268</v>
      </c>
      <c r="K193" s="128">
        <v>7004.7701116485941</v>
      </c>
      <c r="L193" s="128">
        <v>6905.3404515915236</v>
      </c>
      <c r="M193" s="128">
        <v>6802.9416789436882</v>
      </c>
      <c r="N193" s="128">
        <v>6704.1741967827556</v>
      </c>
      <c r="O193" s="128">
        <v>6645.2583068321346</v>
      </c>
      <c r="P193" s="128">
        <v>6586.3426498648314</v>
      </c>
      <c r="Q193" s="128">
        <v>6528.029095257165</v>
      </c>
      <c r="R193" s="128">
        <v>6475.9187351902401</v>
      </c>
      <c r="S193" s="128">
        <v>6487.3682099131074</v>
      </c>
      <c r="T193" s="77"/>
      <c r="U193" s="85" t="s">
        <v>201</v>
      </c>
    </row>
    <row r="194" spans="1:21" ht="22.5" x14ac:dyDescent="0.25">
      <c r="A194" s="78"/>
      <c r="B194" s="52" t="s">
        <v>202</v>
      </c>
      <c r="C194" s="50" t="s">
        <v>53</v>
      </c>
      <c r="D194" s="86" t="s">
        <v>268</v>
      </c>
      <c r="E194" s="86" t="s">
        <v>268</v>
      </c>
      <c r="F194" s="86" t="s">
        <v>268</v>
      </c>
      <c r="G194" s="86" t="s">
        <v>268</v>
      </c>
      <c r="H194" s="86" t="s">
        <v>268</v>
      </c>
      <c r="I194" s="86" t="s">
        <v>268</v>
      </c>
      <c r="J194" s="86" t="s">
        <v>268</v>
      </c>
      <c r="K194" s="86" t="s">
        <v>268</v>
      </c>
      <c r="L194" s="86" t="s">
        <v>268</v>
      </c>
      <c r="M194" s="86" t="s">
        <v>268</v>
      </c>
      <c r="N194" s="86" t="s">
        <v>268</v>
      </c>
      <c r="O194" s="86" t="s">
        <v>268</v>
      </c>
      <c r="P194" s="86" t="s">
        <v>268</v>
      </c>
      <c r="Q194" s="86" t="s">
        <v>268</v>
      </c>
      <c r="R194" s="86" t="s">
        <v>268</v>
      </c>
      <c r="S194" s="86" t="s">
        <v>268</v>
      </c>
      <c r="T194" s="77"/>
      <c r="U194" s="85" t="s">
        <v>201</v>
      </c>
    </row>
    <row r="195" spans="1:21" ht="45" x14ac:dyDescent="0.25">
      <c r="A195" s="78"/>
      <c r="B195" s="52" t="s">
        <v>203</v>
      </c>
      <c r="C195" s="50" t="s">
        <v>53</v>
      </c>
      <c r="D195" s="86" t="s">
        <v>268</v>
      </c>
      <c r="E195" s="86" t="s">
        <v>268</v>
      </c>
      <c r="F195" s="86" t="s">
        <v>268</v>
      </c>
      <c r="G195" s="86" t="s">
        <v>268</v>
      </c>
      <c r="H195" s="86" t="s">
        <v>268</v>
      </c>
      <c r="I195" s="86" t="s">
        <v>268</v>
      </c>
      <c r="J195" s="86" t="s">
        <v>268</v>
      </c>
      <c r="K195" s="86" t="s">
        <v>268</v>
      </c>
      <c r="L195" s="86" t="s">
        <v>268</v>
      </c>
      <c r="M195" s="86" t="s">
        <v>268</v>
      </c>
      <c r="N195" s="86" t="s">
        <v>268</v>
      </c>
      <c r="O195" s="86" t="s">
        <v>268</v>
      </c>
      <c r="P195" s="86" t="s">
        <v>268</v>
      </c>
      <c r="Q195" s="86" t="s">
        <v>268</v>
      </c>
      <c r="R195" s="86" t="s">
        <v>268</v>
      </c>
      <c r="S195" s="86" t="s">
        <v>268</v>
      </c>
      <c r="T195" s="77"/>
      <c r="U195" s="85" t="s">
        <v>201</v>
      </c>
    </row>
    <row r="196" spans="1:21" ht="45" x14ac:dyDescent="0.25">
      <c r="A196" s="78"/>
      <c r="B196" s="52" t="s">
        <v>204</v>
      </c>
      <c r="C196" s="50" t="s">
        <v>53</v>
      </c>
      <c r="D196" s="86" t="s">
        <v>268</v>
      </c>
      <c r="E196" s="86" t="s">
        <v>268</v>
      </c>
      <c r="F196" s="86" t="s">
        <v>268</v>
      </c>
      <c r="G196" s="86" t="s">
        <v>268</v>
      </c>
      <c r="H196" s="86" t="s">
        <v>268</v>
      </c>
      <c r="I196" s="86" t="s">
        <v>268</v>
      </c>
      <c r="J196" s="86" t="s">
        <v>268</v>
      </c>
      <c r="K196" s="86" t="s">
        <v>268</v>
      </c>
      <c r="L196" s="86" t="s">
        <v>268</v>
      </c>
      <c r="M196" s="86" t="s">
        <v>268</v>
      </c>
      <c r="N196" s="86" t="s">
        <v>268</v>
      </c>
      <c r="O196" s="86" t="s">
        <v>268</v>
      </c>
      <c r="P196" s="86" t="s">
        <v>268</v>
      </c>
      <c r="Q196" s="86" t="s">
        <v>268</v>
      </c>
      <c r="R196" s="86" t="s">
        <v>268</v>
      </c>
      <c r="S196" s="86" t="s">
        <v>268</v>
      </c>
      <c r="T196" s="77"/>
      <c r="U196" s="85" t="s">
        <v>201</v>
      </c>
    </row>
    <row r="197" spans="1:21" ht="22.5" x14ac:dyDescent="0.25">
      <c r="A197" s="78"/>
      <c r="B197" s="52" t="s">
        <v>205</v>
      </c>
      <c r="C197" s="50" t="s">
        <v>66</v>
      </c>
      <c r="D197" s="86" t="s">
        <v>268</v>
      </c>
      <c r="E197" s="86" t="s">
        <v>268</v>
      </c>
      <c r="F197" s="86" t="s">
        <v>268</v>
      </c>
      <c r="G197" s="86" t="s">
        <v>268</v>
      </c>
      <c r="H197" s="86" t="s">
        <v>268</v>
      </c>
      <c r="I197" s="86" t="s">
        <v>268</v>
      </c>
      <c r="J197" s="86" t="s">
        <v>268</v>
      </c>
      <c r="K197" s="86" t="s">
        <v>268</v>
      </c>
      <c r="L197" s="86" t="s">
        <v>268</v>
      </c>
      <c r="M197" s="86" t="s">
        <v>268</v>
      </c>
      <c r="N197" s="86" t="s">
        <v>268</v>
      </c>
      <c r="O197" s="86" t="s">
        <v>268</v>
      </c>
      <c r="P197" s="86" t="s">
        <v>268</v>
      </c>
      <c r="Q197" s="86" t="s">
        <v>268</v>
      </c>
      <c r="R197" s="86" t="s">
        <v>268</v>
      </c>
      <c r="S197" s="86" t="s">
        <v>268</v>
      </c>
      <c r="T197" s="77"/>
      <c r="U197" s="85" t="s">
        <v>201</v>
      </c>
    </row>
    <row r="198" spans="1:21" ht="33.75" x14ac:dyDescent="0.25">
      <c r="A198" s="78"/>
      <c r="B198" s="52" t="s">
        <v>206</v>
      </c>
      <c r="C198" s="50" t="s">
        <v>66</v>
      </c>
      <c r="D198" s="86" t="s">
        <v>268</v>
      </c>
      <c r="E198" s="86" t="s">
        <v>268</v>
      </c>
      <c r="F198" s="86" t="s">
        <v>268</v>
      </c>
      <c r="G198" s="86" t="s">
        <v>268</v>
      </c>
      <c r="H198" s="86" t="s">
        <v>268</v>
      </c>
      <c r="I198" s="86" t="s">
        <v>268</v>
      </c>
      <c r="J198" s="86" t="s">
        <v>268</v>
      </c>
      <c r="K198" s="86" t="s">
        <v>268</v>
      </c>
      <c r="L198" s="86" t="s">
        <v>268</v>
      </c>
      <c r="M198" s="86" t="s">
        <v>268</v>
      </c>
      <c r="N198" s="86" t="s">
        <v>268</v>
      </c>
      <c r="O198" s="86" t="s">
        <v>268</v>
      </c>
      <c r="P198" s="86" t="s">
        <v>268</v>
      </c>
      <c r="Q198" s="86" t="s">
        <v>268</v>
      </c>
      <c r="R198" s="86" t="s">
        <v>268</v>
      </c>
      <c r="S198" s="86" t="s">
        <v>268</v>
      </c>
      <c r="T198" s="77"/>
      <c r="U198" s="85" t="s">
        <v>201</v>
      </c>
    </row>
    <row r="199" spans="1:21" ht="33.75" x14ac:dyDescent="0.25">
      <c r="A199" s="78"/>
      <c r="B199" s="52" t="s">
        <v>207</v>
      </c>
      <c r="C199" s="50" t="s">
        <v>66</v>
      </c>
      <c r="D199" s="86" t="s">
        <v>268</v>
      </c>
      <c r="E199" s="86" t="s">
        <v>268</v>
      </c>
      <c r="F199" s="86" t="s">
        <v>268</v>
      </c>
      <c r="G199" s="86" t="s">
        <v>268</v>
      </c>
      <c r="H199" s="86" t="s">
        <v>268</v>
      </c>
      <c r="I199" s="86" t="s">
        <v>268</v>
      </c>
      <c r="J199" s="86" t="s">
        <v>268</v>
      </c>
      <c r="K199" s="86" t="s">
        <v>268</v>
      </c>
      <c r="L199" s="86" t="s">
        <v>268</v>
      </c>
      <c r="M199" s="86" t="s">
        <v>268</v>
      </c>
      <c r="N199" s="86" t="s">
        <v>268</v>
      </c>
      <c r="O199" s="86" t="s">
        <v>268</v>
      </c>
      <c r="P199" s="86" t="s">
        <v>268</v>
      </c>
      <c r="Q199" s="86" t="s">
        <v>268</v>
      </c>
      <c r="R199" s="86" t="s">
        <v>268</v>
      </c>
      <c r="S199" s="86" t="s">
        <v>268</v>
      </c>
      <c r="T199" s="77"/>
      <c r="U199" s="85" t="s">
        <v>201</v>
      </c>
    </row>
    <row r="200" spans="1:21" ht="22.5" x14ac:dyDescent="0.25">
      <c r="A200" s="78"/>
      <c r="B200" s="52" t="s">
        <v>208</v>
      </c>
      <c r="C200" s="50" t="s">
        <v>53</v>
      </c>
      <c r="D200" s="86" t="s">
        <v>268</v>
      </c>
      <c r="E200" s="86" t="s">
        <v>268</v>
      </c>
      <c r="F200" s="86" t="s">
        <v>268</v>
      </c>
      <c r="G200" s="86" t="s">
        <v>268</v>
      </c>
      <c r="H200" s="86" t="s">
        <v>268</v>
      </c>
      <c r="I200" s="86" t="s">
        <v>268</v>
      </c>
      <c r="J200" s="86" t="s">
        <v>268</v>
      </c>
      <c r="K200" s="86" t="s">
        <v>268</v>
      </c>
      <c r="L200" s="86" t="s">
        <v>268</v>
      </c>
      <c r="M200" s="86" t="s">
        <v>268</v>
      </c>
      <c r="N200" s="86" t="s">
        <v>268</v>
      </c>
      <c r="O200" s="86" t="s">
        <v>268</v>
      </c>
      <c r="P200" s="86" t="s">
        <v>268</v>
      </c>
      <c r="Q200" s="86" t="s">
        <v>268</v>
      </c>
      <c r="R200" s="86" t="s">
        <v>268</v>
      </c>
      <c r="S200" s="86" t="s">
        <v>268</v>
      </c>
      <c r="T200" s="77"/>
      <c r="U200" s="85" t="s">
        <v>209</v>
      </c>
    </row>
    <row r="201" spans="1:21" ht="33.75" x14ac:dyDescent="0.25">
      <c r="A201" s="78"/>
      <c r="B201" s="52" t="s">
        <v>210</v>
      </c>
      <c r="C201" s="50" t="s">
        <v>53</v>
      </c>
      <c r="D201" s="86" t="s">
        <v>268</v>
      </c>
      <c r="E201" s="86" t="s">
        <v>268</v>
      </c>
      <c r="F201" s="86" t="s">
        <v>268</v>
      </c>
      <c r="G201" s="86" t="s">
        <v>268</v>
      </c>
      <c r="H201" s="86" t="s">
        <v>268</v>
      </c>
      <c r="I201" s="86" t="s">
        <v>268</v>
      </c>
      <c r="J201" s="86" t="s">
        <v>268</v>
      </c>
      <c r="K201" s="86" t="s">
        <v>268</v>
      </c>
      <c r="L201" s="86" t="s">
        <v>268</v>
      </c>
      <c r="M201" s="86" t="s">
        <v>268</v>
      </c>
      <c r="N201" s="86" t="s">
        <v>268</v>
      </c>
      <c r="O201" s="86" t="s">
        <v>268</v>
      </c>
      <c r="P201" s="86" t="s">
        <v>268</v>
      </c>
      <c r="Q201" s="86" t="s">
        <v>268</v>
      </c>
      <c r="R201" s="86" t="s">
        <v>268</v>
      </c>
      <c r="S201" s="86" t="s">
        <v>268</v>
      </c>
      <c r="T201" s="77"/>
      <c r="U201" s="85" t="s">
        <v>209</v>
      </c>
    </row>
    <row r="202" spans="1:21" ht="45" x14ac:dyDescent="0.25">
      <c r="A202" s="78"/>
      <c r="B202" s="52" t="s">
        <v>211</v>
      </c>
      <c r="C202" s="50" t="s">
        <v>53</v>
      </c>
      <c r="D202" s="86" t="s">
        <v>268</v>
      </c>
      <c r="E202" s="86" t="s">
        <v>268</v>
      </c>
      <c r="F202" s="86" t="s">
        <v>268</v>
      </c>
      <c r="G202" s="86" t="s">
        <v>268</v>
      </c>
      <c r="H202" s="86" t="s">
        <v>268</v>
      </c>
      <c r="I202" s="86" t="s">
        <v>268</v>
      </c>
      <c r="J202" s="86" t="s">
        <v>268</v>
      </c>
      <c r="K202" s="86" t="s">
        <v>268</v>
      </c>
      <c r="L202" s="86" t="s">
        <v>268</v>
      </c>
      <c r="M202" s="86" t="s">
        <v>268</v>
      </c>
      <c r="N202" s="86" t="s">
        <v>268</v>
      </c>
      <c r="O202" s="86" t="s">
        <v>268</v>
      </c>
      <c r="P202" s="86" t="s">
        <v>268</v>
      </c>
      <c r="Q202" s="86" t="s">
        <v>268</v>
      </c>
      <c r="R202" s="86" t="s">
        <v>268</v>
      </c>
      <c r="S202" s="86" t="s">
        <v>268</v>
      </c>
      <c r="T202" s="77"/>
      <c r="U202" s="85" t="s">
        <v>209</v>
      </c>
    </row>
    <row r="203" spans="1:21" ht="45" x14ac:dyDescent="0.25">
      <c r="A203" s="78"/>
      <c r="B203" s="52" t="s">
        <v>212</v>
      </c>
      <c r="C203" s="50" t="s">
        <v>53</v>
      </c>
      <c r="D203" s="86" t="s">
        <v>268</v>
      </c>
      <c r="E203" s="86" t="s">
        <v>268</v>
      </c>
      <c r="F203" s="86" t="s">
        <v>268</v>
      </c>
      <c r="G203" s="86" t="s">
        <v>268</v>
      </c>
      <c r="H203" s="86" t="s">
        <v>268</v>
      </c>
      <c r="I203" s="86" t="s">
        <v>268</v>
      </c>
      <c r="J203" s="86" t="s">
        <v>268</v>
      </c>
      <c r="K203" s="86" t="s">
        <v>268</v>
      </c>
      <c r="L203" s="86" t="s">
        <v>268</v>
      </c>
      <c r="M203" s="86" t="s">
        <v>268</v>
      </c>
      <c r="N203" s="86" t="s">
        <v>268</v>
      </c>
      <c r="O203" s="86" t="s">
        <v>268</v>
      </c>
      <c r="P203" s="86" t="s">
        <v>268</v>
      </c>
      <c r="Q203" s="86" t="s">
        <v>268</v>
      </c>
      <c r="R203" s="86" t="s">
        <v>268</v>
      </c>
      <c r="S203" s="86" t="s">
        <v>268</v>
      </c>
      <c r="T203" s="77"/>
      <c r="U203" s="85" t="s">
        <v>209</v>
      </c>
    </row>
    <row r="204" spans="1:21" ht="22.5" x14ac:dyDescent="0.25">
      <c r="A204" s="78"/>
      <c r="B204" s="52" t="s">
        <v>213</v>
      </c>
      <c r="C204" s="50" t="s">
        <v>66</v>
      </c>
      <c r="D204" s="86" t="s">
        <v>268</v>
      </c>
      <c r="E204" s="86" t="s">
        <v>268</v>
      </c>
      <c r="F204" s="86" t="s">
        <v>268</v>
      </c>
      <c r="G204" s="86" t="s">
        <v>268</v>
      </c>
      <c r="H204" s="86" t="s">
        <v>268</v>
      </c>
      <c r="I204" s="86" t="s">
        <v>268</v>
      </c>
      <c r="J204" s="86" t="s">
        <v>268</v>
      </c>
      <c r="K204" s="86" t="s">
        <v>268</v>
      </c>
      <c r="L204" s="86" t="s">
        <v>268</v>
      </c>
      <c r="M204" s="86" t="s">
        <v>268</v>
      </c>
      <c r="N204" s="86" t="s">
        <v>268</v>
      </c>
      <c r="O204" s="86" t="s">
        <v>268</v>
      </c>
      <c r="P204" s="86" t="s">
        <v>268</v>
      </c>
      <c r="Q204" s="86" t="s">
        <v>268</v>
      </c>
      <c r="R204" s="86" t="s">
        <v>268</v>
      </c>
      <c r="S204" s="86" t="s">
        <v>268</v>
      </c>
      <c r="T204" s="77"/>
      <c r="U204" s="85" t="s">
        <v>209</v>
      </c>
    </row>
    <row r="205" spans="1:21" ht="33.75" x14ac:dyDescent="0.25">
      <c r="A205" s="78"/>
      <c r="B205" s="52" t="s">
        <v>214</v>
      </c>
      <c r="C205" s="50" t="s">
        <v>66</v>
      </c>
      <c r="D205" s="86" t="s">
        <v>268</v>
      </c>
      <c r="E205" s="86" t="s">
        <v>268</v>
      </c>
      <c r="F205" s="86" t="s">
        <v>268</v>
      </c>
      <c r="G205" s="86" t="s">
        <v>268</v>
      </c>
      <c r="H205" s="86" t="s">
        <v>268</v>
      </c>
      <c r="I205" s="86" t="s">
        <v>268</v>
      </c>
      <c r="J205" s="86" t="s">
        <v>268</v>
      </c>
      <c r="K205" s="86" t="s">
        <v>268</v>
      </c>
      <c r="L205" s="86" t="s">
        <v>268</v>
      </c>
      <c r="M205" s="86" t="s">
        <v>268</v>
      </c>
      <c r="N205" s="86" t="s">
        <v>268</v>
      </c>
      <c r="O205" s="86" t="s">
        <v>268</v>
      </c>
      <c r="P205" s="86" t="s">
        <v>268</v>
      </c>
      <c r="Q205" s="86" t="s">
        <v>268</v>
      </c>
      <c r="R205" s="86" t="s">
        <v>268</v>
      </c>
      <c r="S205" s="86" t="s">
        <v>268</v>
      </c>
      <c r="T205" s="77"/>
      <c r="U205" s="85" t="s">
        <v>209</v>
      </c>
    </row>
    <row r="206" spans="1:21" ht="33.75" x14ac:dyDescent="0.25">
      <c r="A206" s="78"/>
      <c r="B206" s="52" t="s">
        <v>215</v>
      </c>
      <c r="C206" s="50" t="s">
        <v>66</v>
      </c>
      <c r="D206" s="86" t="s">
        <v>268</v>
      </c>
      <c r="E206" s="86" t="s">
        <v>268</v>
      </c>
      <c r="F206" s="86" t="s">
        <v>268</v>
      </c>
      <c r="G206" s="86" t="s">
        <v>268</v>
      </c>
      <c r="H206" s="86" t="s">
        <v>268</v>
      </c>
      <c r="I206" s="86" t="s">
        <v>268</v>
      </c>
      <c r="J206" s="86" t="s">
        <v>268</v>
      </c>
      <c r="K206" s="86" t="s">
        <v>268</v>
      </c>
      <c r="L206" s="86" t="s">
        <v>268</v>
      </c>
      <c r="M206" s="86" t="s">
        <v>268</v>
      </c>
      <c r="N206" s="86" t="s">
        <v>268</v>
      </c>
      <c r="O206" s="86" t="s">
        <v>268</v>
      </c>
      <c r="P206" s="86" t="s">
        <v>268</v>
      </c>
      <c r="Q206" s="86" t="s">
        <v>268</v>
      </c>
      <c r="R206" s="86" t="s">
        <v>268</v>
      </c>
      <c r="S206" s="86" t="s">
        <v>268</v>
      </c>
      <c r="T206" s="77"/>
      <c r="U206" s="85" t="s">
        <v>209</v>
      </c>
    </row>
    <row r="207" spans="1:21" ht="225" x14ac:dyDescent="0.25">
      <c r="A207" s="89">
        <v>2</v>
      </c>
      <c r="B207" s="45" t="s">
        <v>216</v>
      </c>
      <c r="C207" s="53"/>
      <c r="D207" s="86" t="s">
        <v>268</v>
      </c>
      <c r="E207" s="86" t="s">
        <v>268</v>
      </c>
      <c r="F207" s="86" t="s">
        <v>268</v>
      </c>
      <c r="G207" s="86" t="s">
        <v>268</v>
      </c>
      <c r="H207" s="86" t="s">
        <v>268</v>
      </c>
      <c r="I207" s="86" t="s">
        <v>268</v>
      </c>
      <c r="J207" s="86" t="s">
        <v>268</v>
      </c>
      <c r="K207" s="86" t="s">
        <v>268</v>
      </c>
      <c r="L207" s="86" t="s">
        <v>268</v>
      </c>
      <c r="M207" s="86" t="s">
        <v>268</v>
      </c>
      <c r="N207" s="86" t="s">
        <v>268</v>
      </c>
      <c r="O207" s="86" t="s">
        <v>268</v>
      </c>
      <c r="P207" s="86" t="s">
        <v>268</v>
      </c>
      <c r="Q207" s="86" t="s">
        <v>268</v>
      </c>
      <c r="R207" s="86" t="s">
        <v>268</v>
      </c>
      <c r="S207" s="86" t="s">
        <v>268</v>
      </c>
      <c r="T207" s="77"/>
      <c r="U207" s="85" t="s">
        <v>217</v>
      </c>
    </row>
    <row r="208" spans="1:21" ht="195" x14ac:dyDescent="0.25">
      <c r="A208" s="89">
        <v>3</v>
      </c>
      <c r="B208" s="45" t="s">
        <v>218</v>
      </c>
      <c r="C208" s="53"/>
      <c r="D208" s="86" t="s">
        <v>268</v>
      </c>
      <c r="E208" s="86" t="s">
        <v>268</v>
      </c>
      <c r="F208" s="86" t="s">
        <v>268</v>
      </c>
      <c r="G208" s="86" t="s">
        <v>268</v>
      </c>
      <c r="H208" s="86" t="s">
        <v>268</v>
      </c>
      <c r="I208" s="86" t="s">
        <v>268</v>
      </c>
      <c r="J208" s="86" t="s">
        <v>268</v>
      </c>
      <c r="K208" s="86" t="s">
        <v>268</v>
      </c>
      <c r="L208" s="86" t="s">
        <v>268</v>
      </c>
      <c r="M208" s="86" t="s">
        <v>268</v>
      </c>
      <c r="N208" s="86" t="s">
        <v>268</v>
      </c>
      <c r="O208" s="86" t="s">
        <v>268</v>
      </c>
      <c r="P208" s="86" t="s">
        <v>268</v>
      </c>
      <c r="Q208" s="86" t="s">
        <v>268</v>
      </c>
      <c r="R208" s="86" t="s">
        <v>268</v>
      </c>
      <c r="S208" s="86" t="s">
        <v>268</v>
      </c>
      <c r="T208" s="77"/>
      <c r="U208" s="85" t="s">
        <v>217</v>
      </c>
    </row>
    <row r="209" spans="1:21" x14ac:dyDescent="0.25">
      <c r="A209" s="54"/>
      <c r="B209" s="54"/>
      <c r="C209" s="54"/>
      <c r="D209" s="77"/>
      <c r="E209" s="77"/>
      <c r="F209" s="77"/>
      <c r="G209" s="77"/>
      <c r="H209" s="77"/>
      <c r="I209" s="77"/>
      <c r="J209" s="77"/>
      <c r="K209" s="77"/>
      <c r="L209" s="77"/>
      <c r="M209" s="77"/>
      <c r="N209" s="77"/>
      <c r="O209" s="77"/>
      <c r="P209" s="77"/>
      <c r="Q209" s="77"/>
      <c r="R209" s="77"/>
      <c r="S209" s="77"/>
      <c r="T209" s="77"/>
      <c r="U209" s="78"/>
    </row>
    <row r="210" spans="1:21" ht="15.75" x14ac:dyDescent="0.25">
      <c r="A210" s="17" t="s">
        <v>219</v>
      </c>
      <c r="B210" s="72"/>
      <c r="C210" s="72"/>
      <c r="D210" s="77"/>
      <c r="E210" s="77"/>
      <c r="F210" s="77"/>
      <c r="G210" s="77"/>
      <c r="H210" s="77"/>
      <c r="I210" s="77"/>
      <c r="J210" s="77"/>
      <c r="K210" s="77"/>
      <c r="L210" s="77"/>
      <c r="M210" s="77"/>
      <c r="N210" s="77"/>
      <c r="O210" s="77"/>
      <c r="P210" s="77"/>
      <c r="Q210" s="77"/>
      <c r="R210" s="77"/>
      <c r="S210" s="77"/>
      <c r="T210" s="77"/>
      <c r="U210" s="78"/>
    </row>
    <row r="211" spans="1:21" ht="45" x14ac:dyDescent="0.25">
      <c r="A211" s="92">
        <v>1</v>
      </c>
      <c r="B211" s="45" t="s">
        <v>220</v>
      </c>
      <c r="C211" s="45" t="s">
        <v>221</v>
      </c>
      <c r="D211" s="95"/>
      <c r="E211" s="93"/>
      <c r="F211" s="93"/>
      <c r="G211" s="93"/>
      <c r="H211" s="93"/>
      <c r="I211" s="93"/>
      <c r="J211" s="93"/>
      <c r="K211" s="93"/>
      <c r="L211" s="93"/>
      <c r="M211" s="93"/>
      <c r="N211" s="93"/>
      <c r="O211" s="93"/>
      <c r="P211" s="93"/>
      <c r="Q211" s="93"/>
      <c r="R211" s="93"/>
      <c r="S211" s="93"/>
      <c r="T211" s="77"/>
      <c r="U211" s="78"/>
    </row>
    <row r="212" spans="1:21" ht="22.5" x14ac:dyDescent="0.25">
      <c r="A212" s="94"/>
      <c r="B212" s="25" t="s">
        <v>222</v>
      </c>
      <c r="C212" s="25" t="s">
        <v>221</v>
      </c>
      <c r="D212" s="95" t="s">
        <v>268</v>
      </c>
      <c r="E212" s="95" t="s">
        <v>268</v>
      </c>
      <c r="F212" s="95" t="s">
        <v>268</v>
      </c>
      <c r="G212" s="95">
        <v>10832907.950851301</v>
      </c>
      <c r="H212" s="95">
        <v>11618731.9328792</v>
      </c>
      <c r="I212" s="95">
        <v>11212419.7343869</v>
      </c>
      <c r="J212" s="95">
        <v>7868011.4838362699</v>
      </c>
      <c r="K212" s="95">
        <v>8448451.7342664599</v>
      </c>
      <c r="L212" s="95">
        <v>7310146.7946096798</v>
      </c>
      <c r="M212" s="95">
        <v>6076108.3806859404</v>
      </c>
      <c r="N212" s="95">
        <v>5580255.17272426</v>
      </c>
      <c r="O212" s="95">
        <v>5107778.6874840502</v>
      </c>
      <c r="P212" s="95">
        <v>2418518.5343667902</v>
      </c>
      <c r="Q212" s="95">
        <v>2221014.3772138902</v>
      </c>
      <c r="R212" s="95">
        <v>1759365.5131723699</v>
      </c>
      <c r="S212" s="95">
        <v>1665226.6897555301</v>
      </c>
      <c r="T212" s="96"/>
      <c r="U212" s="78"/>
    </row>
    <row r="213" spans="1:21" ht="22.5" x14ac:dyDescent="0.25">
      <c r="A213" s="94"/>
      <c r="B213" s="25" t="s">
        <v>223</v>
      </c>
      <c r="C213" s="25" t="s">
        <v>221</v>
      </c>
      <c r="D213" s="95" t="s">
        <v>268</v>
      </c>
      <c r="E213" s="95" t="s">
        <v>268</v>
      </c>
      <c r="F213" s="95" t="s">
        <v>268</v>
      </c>
      <c r="G213" s="95">
        <v>31665580.022446599</v>
      </c>
      <c r="H213" s="95">
        <v>31867652.541911099</v>
      </c>
      <c r="I213" s="95">
        <v>30724786.7165379</v>
      </c>
      <c r="J213" s="95">
        <v>30048215.373307001</v>
      </c>
      <c r="K213" s="95">
        <v>28310672.198755901</v>
      </c>
      <c r="L213" s="95">
        <v>27120320.388421401</v>
      </c>
      <c r="M213" s="95">
        <v>26106802.8179009</v>
      </c>
      <c r="N213" s="95">
        <v>24967302.533680301</v>
      </c>
      <c r="O213" s="95">
        <v>24055618.122761998</v>
      </c>
      <c r="P213" s="95">
        <v>23268229.5292417</v>
      </c>
      <c r="Q213" s="95">
        <v>22404074.639697298</v>
      </c>
      <c r="R213" s="95">
        <v>19245694.244077399</v>
      </c>
      <c r="S213" s="95">
        <v>16501566.094536901</v>
      </c>
      <c r="T213" s="96"/>
      <c r="U213" s="78"/>
    </row>
    <row r="214" spans="1:21" ht="22.5" x14ac:dyDescent="0.25">
      <c r="A214" s="94"/>
      <c r="B214" s="25" t="s">
        <v>224</v>
      </c>
      <c r="C214" s="25" t="s">
        <v>221</v>
      </c>
      <c r="D214" s="95" t="s">
        <v>268</v>
      </c>
      <c r="E214" s="95" t="s">
        <v>268</v>
      </c>
      <c r="F214" s="95" t="s">
        <v>268</v>
      </c>
      <c r="G214" s="95">
        <v>1292358.0367942499</v>
      </c>
      <c r="H214" s="95">
        <v>198485.85235185199</v>
      </c>
      <c r="I214" s="95">
        <v>380989.63446648</v>
      </c>
      <c r="J214" s="95">
        <v>76820.955671865493</v>
      </c>
      <c r="K214" s="95">
        <v>632785.03569611604</v>
      </c>
      <c r="L214" s="95">
        <v>689166.98959999299</v>
      </c>
      <c r="M214" s="95">
        <v>1502034.5766352401</v>
      </c>
      <c r="N214" s="95">
        <v>1803697.80814505</v>
      </c>
      <c r="O214" s="95">
        <v>1717534.63717758</v>
      </c>
      <c r="P214" s="95">
        <v>1184209.59379011</v>
      </c>
      <c r="Q214" s="95">
        <v>687851.68155196798</v>
      </c>
      <c r="R214" s="143">
        <v>-629761.52109790104</v>
      </c>
      <c r="S214" s="143">
        <v>-762386.40737315605</v>
      </c>
      <c r="T214" s="96"/>
      <c r="U214" s="78"/>
    </row>
    <row r="215" spans="1:21" ht="60" x14ac:dyDescent="0.25">
      <c r="A215" s="92">
        <v>2</v>
      </c>
      <c r="B215" s="45" t="s">
        <v>225</v>
      </c>
      <c r="C215" s="45" t="s">
        <v>221</v>
      </c>
      <c r="D215" s="95" t="s">
        <v>268</v>
      </c>
      <c r="E215" s="95" t="s">
        <v>268</v>
      </c>
      <c r="F215" s="95" t="s">
        <v>268</v>
      </c>
      <c r="G215" s="95" t="s">
        <v>268</v>
      </c>
      <c r="H215" s="95" t="s">
        <v>268</v>
      </c>
      <c r="I215" s="95" t="s">
        <v>268</v>
      </c>
      <c r="J215" s="95" t="s">
        <v>268</v>
      </c>
      <c r="K215" s="95" t="s">
        <v>268</v>
      </c>
      <c r="L215" s="95" t="s">
        <v>268</v>
      </c>
      <c r="M215" s="95" t="s">
        <v>268</v>
      </c>
      <c r="N215" s="95" t="s">
        <v>268</v>
      </c>
      <c r="O215" s="95" t="s">
        <v>268</v>
      </c>
      <c r="P215" s="95" t="s">
        <v>268</v>
      </c>
      <c r="Q215" s="95" t="s">
        <v>268</v>
      </c>
      <c r="R215" s="95" t="s">
        <v>268</v>
      </c>
      <c r="S215" s="95" t="s">
        <v>268</v>
      </c>
      <c r="T215" s="7"/>
      <c r="U215" s="78"/>
    </row>
    <row r="216" spans="1:21" ht="30" x14ac:dyDescent="0.25">
      <c r="A216" s="92">
        <v>3</v>
      </c>
      <c r="B216" s="55" t="s">
        <v>226</v>
      </c>
      <c r="C216" s="55" t="s">
        <v>227</v>
      </c>
      <c r="D216" s="122" t="s">
        <v>268</v>
      </c>
      <c r="E216" s="122" t="s">
        <v>268</v>
      </c>
      <c r="F216" s="122" t="s">
        <v>268</v>
      </c>
      <c r="G216" s="76">
        <f t="shared" ref="G216:S216" si="6">G212/G9</f>
        <v>36.846625683167687</v>
      </c>
      <c r="H216" s="76">
        <f t="shared" si="6"/>
        <v>36.990550566313914</v>
      </c>
      <c r="I216" s="76">
        <f t="shared" si="6"/>
        <v>34.745645287842891</v>
      </c>
      <c r="J216" s="76">
        <f t="shared" si="6"/>
        <v>24.098044360907412</v>
      </c>
      <c r="K216" s="76">
        <f t="shared" si="6"/>
        <v>25.516314510016489</v>
      </c>
      <c r="L216" s="76">
        <f t="shared" si="6"/>
        <v>21.899780690861832</v>
      </c>
      <c r="M216" s="76">
        <f t="shared" si="6"/>
        <v>18.110606201746471</v>
      </c>
      <c r="N216" s="76">
        <f t="shared" si="6"/>
        <v>16.514516640202011</v>
      </c>
      <c r="O216" s="76">
        <f t="shared" si="6"/>
        <v>15.040573284699795</v>
      </c>
      <c r="P216" s="76">
        <f t="shared" si="6"/>
        <v>7.0449127129822031</v>
      </c>
      <c r="Q216" s="76">
        <f t="shared" si="6"/>
        <v>6.3840597217990522</v>
      </c>
      <c r="R216" s="76">
        <f t="shared" si="6"/>
        <v>4.8109530029323757</v>
      </c>
      <c r="S216" s="76">
        <f t="shared" si="6"/>
        <v>4.3129414394082621</v>
      </c>
      <c r="T216" s="77"/>
      <c r="U216" s="78"/>
    </row>
    <row r="217" spans="1:21" ht="30" x14ac:dyDescent="0.25">
      <c r="A217" s="92">
        <v>4</v>
      </c>
      <c r="B217" s="55" t="s">
        <v>228</v>
      </c>
      <c r="C217" s="55"/>
      <c r="D217" s="97"/>
      <c r="E217" s="97"/>
      <c r="F217" s="97"/>
      <c r="G217" s="124"/>
      <c r="H217" s="124"/>
      <c r="I217" s="124"/>
      <c r="J217" s="124"/>
      <c r="K217" s="124"/>
      <c r="L217" s="124"/>
      <c r="M217" s="124"/>
      <c r="N217" s="124"/>
      <c r="O217" s="124"/>
      <c r="P217" s="124"/>
      <c r="Q217" s="124"/>
      <c r="R217" s="124"/>
      <c r="S217" s="124"/>
      <c r="T217" s="97"/>
      <c r="U217" s="78"/>
    </row>
    <row r="218" spans="1:21" ht="30" x14ac:dyDescent="0.25">
      <c r="A218" s="92" t="s">
        <v>229</v>
      </c>
      <c r="B218" s="55" t="s">
        <v>230</v>
      </c>
      <c r="C218" s="55" t="s">
        <v>231</v>
      </c>
      <c r="D218" s="122" t="s">
        <v>268</v>
      </c>
      <c r="E218" s="122" t="s">
        <v>268</v>
      </c>
      <c r="F218" s="122" t="s">
        <v>268</v>
      </c>
      <c r="G218" s="76" t="s">
        <v>268</v>
      </c>
      <c r="H218" s="76" t="s">
        <v>268</v>
      </c>
      <c r="I218" s="76" t="s">
        <v>268</v>
      </c>
      <c r="J218" s="125">
        <f t="shared" ref="J218:S218" si="7">J212/J98</f>
        <v>266.17088916902134</v>
      </c>
      <c r="K218" s="125">
        <f t="shared" si="7"/>
        <v>275.86781173114969</v>
      </c>
      <c r="L218" s="125">
        <f t="shared" si="7"/>
        <v>243.40381562313721</v>
      </c>
      <c r="M218" s="125">
        <f t="shared" si="7"/>
        <v>202.63826515544241</v>
      </c>
      <c r="N218" s="125">
        <f t="shared" si="7"/>
        <v>193.04165678639291</v>
      </c>
      <c r="O218" s="125">
        <f t="shared" si="7"/>
        <v>182.26444074664752</v>
      </c>
      <c r="P218" s="125">
        <f t="shared" si="7"/>
        <v>93.37548875976951</v>
      </c>
      <c r="Q218" s="125">
        <f t="shared" si="7"/>
        <v>98.123012026237689</v>
      </c>
      <c r="R218" s="125">
        <f t="shared" si="7"/>
        <v>94.427088512900923</v>
      </c>
      <c r="S218" s="125">
        <f t="shared" si="7"/>
        <v>98.208698381430182</v>
      </c>
      <c r="T218" s="98"/>
      <c r="U218" s="78"/>
    </row>
    <row r="219" spans="1:21" ht="30" x14ac:dyDescent="0.25">
      <c r="A219" s="92" t="s">
        <v>232</v>
      </c>
      <c r="B219" s="55" t="s">
        <v>233</v>
      </c>
      <c r="C219" s="55" t="s">
        <v>234</v>
      </c>
      <c r="D219" s="97"/>
      <c r="E219" s="97"/>
      <c r="F219" s="97"/>
      <c r="G219" s="97"/>
      <c r="H219" s="97"/>
      <c r="I219" s="97"/>
      <c r="J219" s="97"/>
      <c r="K219" s="97"/>
      <c r="L219" s="97"/>
      <c r="M219" s="97"/>
      <c r="N219" s="97"/>
      <c r="O219" s="97"/>
      <c r="P219" s="97"/>
      <c r="Q219" s="97"/>
      <c r="R219" s="97"/>
      <c r="S219" s="97"/>
      <c r="T219" s="97"/>
      <c r="U219" s="78"/>
    </row>
    <row r="220" spans="1:21" x14ac:dyDescent="0.25">
      <c r="A220" s="46"/>
      <c r="B220" s="41" t="s">
        <v>19</v>
      </c>
      <c r="C220" s="41" t="s">
        <v>234</v>
      </c>
      <c r="D220" s="121">
        <v>1.7799999999999999E-3</v>
      </c>
      <c r="E220" s="121">
        <v>1.6199999999999999E-3</v>
      </c>
      <c r="F220" s="121">
        <v>1.5900000000000001E-3</v>
      </c>
      <c r="G220" s="121">
        <v>1.47E-3</v>
      </c>
      <c r="H220" s="121">
        <v>1.4599999999999999E-3</v>
      </c>
      <c r="I220" s="121">
        <v>1.39E-3</v>
      </c>
      <c r="J220" s="121">
        <v>1.72E-3</v>
      </c>
      <c r="K220" s="121">
        <v>1.6299999999999999E-3</v>
      </c>
      <c r="L220" s="121">
        <v>1.5100000000000001E-3</v>
      </c>
      <c r="M220" s="121">
        <v>1.3799999999999999E-3</v>
      </c>
      <c r="N220" s="121">
        <v>1.24E-3</v>
      </c>
      <c r="O220" s="121">
        <v>1.1299999999999999E-3</v>
      </c>
      <c r="P220" s="121">
        <v>1.0399999999999999E-3</v>
      </c>
      <c r="Q220" s="121">
        <v>9.8999999999999999E-4</v>
      </c>
      <c r="R220" s="121">
        <v>9.1E-4</v>
      </c>
      <c r="S220" s="121">
        <v>8.4000000000000003E-4</v>
      </c>
      <c r="T220" s="99"/>
      <c r="U220" s="78"/>
    </row>
    <row r="221" spans="1:21" x14ac:dyDescent="0.25">
      <c r="A221" s="46"/>
      <c r="B221" s="41" t="s">
        <v>112</v>
      </c>
      <c r="C221" s="41" t="s">
        <v>234</v>
      </c>
      <c r="D221" s="121">
        <v>8.0000000000000004E-4</v>
      </c>
      <c r="E221" s="121">
        <v>7.2000000000000005E-4</v>
      </c>
      <c r="F221" s="121">
        <v>5.4000000000000001E-4</v>
      </c>
      <c r="G221" s="121">
        <v>4.2999999999999999E-4</v>
      </c>
      <c r="H221" s="121">
        <v>3.6000000000000002E-4</v>
      </c>
      <c r="I221" s="121">
        <v>3.3E-4</v>
      </c>
      <c r="J221" s="121">
        <v>2.5000000000000001E-4</v>
      </c>
      <c r="K221" s="121">
        <v>2.1000000000000001E-4</v>
      </c>
      <c r="L221" s="121">
        <v>1.7000000000000001E-4</v>
      </c>
      <c r="M221" s="121">
        <v>1.2E-4</v>
      </c>
      <c r="N221" s="121">
        <v>8.0000000000000007E-5</v>
      </c>
      <c r="O221" s="121">
        <v>6.0000000000000002E-5</v>
      </c>
      <c r="P221" s="121">
        <v>5.0000000000000002E-5</v>
      </c>
      <c r="Q221" s="121">
        <v>4.0000000000000003E-5</v>
      </c>
      <c r="R221" s="121">
        <v>3.0000000000000001E-5</v>
      </c>
      <c r="S221" s="121">
        <v>2.0000000000000002E-5</v>
      </c>
      <c r="T221" s="99"/>
      <c r="U221" s="78"/>
    </row>
    <row r="222" spans="1:21" x14ac:dyDescent="0.25">
      <c r="A222" s="46"/>
      <c r="B222" s="41" t="s">
        <v>113</v>
      </c>
      <c r="C222" s="41" t="s">
        <v>234</v>
      </c>
      <c r="D222" s="121">
        <v>4.6000000000000001E-4</v>
      </c>
      <c r="E222" s="121">
        <v>3.8000000000000002E-4</v>
      </c>
      <c r="F222" s="121">
        <v>3.3E-4</v>
      </c>
      <c r="G222" s="121">
        <v>2.9E-4</v>
      </c>
      <c r="H222" s="121">
        <v>3.3E-4</v>
      </c>
      <c r="I222" s="121">
        <v>2.7999999999999998E-4</v>
      </c>
      <c r="J222" s="121">
        <v>2.0000000000000001E-4</v>
      </c>
      <c r="K222" s="121">
        <v>1.6000000000000001E-4</v>
      </c>
      <c r="L222" s="121">
        <v>1.2999999999999999E-4</v>
      </c>
      <c r="M222" s="121">
        <v>9.0000000000000006E-5</v>
      </c>
      <c r="N222" s="121">
        <v>5.0000000000000002E-5</v>
      </c>
      <c r="O222" s="121">
        <v>4.0000000000000003E-5</v>
      </c>
      <c r="P222" s="121">
        <v>3.0000000000000001E-5</v>
      </c>
      <c r="Q222" s="121">
        <v>2.0000000000000002E-5</v>
      </c>
      <c r="R222" s="121">
        <v>1.0000000000000001E-5</v>
      </c>
      <c r="S222" s="121">
        <v>1.0000000000000001E-5</v>
      </c>
      <c r="T222" s="99"/>
      <c r="U222" s="78"/>
    </row>
    <row r="223" spans="1:21" x14ac:dyDescent="0.25">
      <c r="A223" s="46"/>
      <c r="B223" s="41" t="s">
        <v>235</v>
      </c>
      <c r="C223" s="41" t="s">
        <v>234</v>
      </c>
      <c r="D223" s="99" t="s">
        <v>268</v>
      </c>
      <c r="E223" s="99" t="s">
        <v>268</v>
      </c>
      <c r="F223" s="99" t="s">
        <v>268</v>
      </c>
      <c r="G223" s="99" t="s">
        <v>268</v>
      </c>
      <c r="H223" s="99" t="s">
        <v>268</v>
      </c>
      <c r="I223" s="99" t="s">
        <v>268</v>
      </c>
      <c r="J223" s="99" t="s">
        <v>268</v>
      </c>
      <c r="K223" s="99" t="s">
        <v>268</v>
      </c>
      <c r="L223" s="99" t="s">
        <v>268</v>
      </c>
      <c r="M223" s="99" t="s">
        <v>268</v>
      </c>
      <c r="N223" s="99" t="s">
        <v>268</v>
      </c>
      <c r="O223" s="99" t="s">
        <v>268</v>
      </c>
      <c r="P223" s="99" t="s">
        <v>268</v>
      </c>
      <c r="Q223" s="99" t="s">
        <v>268</v>
      </c>
      <c r="R223" s="99" t="s">
        <v>268</v>
      </c>
      <c r="S223" s="99" t="s">
        <v>268</v>
      </c>
      <c r="T223" s="99"/>
      <c r="U223" s="78"/>
    </row>
    <row r="224" spans="1:21" x14ac:dyDescent="0.25">
      <c r="A224" s="46"/>
      <c r="B224" s="41" t="s">
        <v>122</v>
      </c>
      <c r="C224" s="41" t="s">
        <v>234</v>
      </c>
      <c r="D224" s="99" t="s">
        <v>268</v>
      </c>
      <c r="E224" s="99" t="s">
        <v>268</v>
      </c>
      <c r="F224" s="99" t="s">
        <v>268</v>
      </c>
      <c r="G224" s="99" t="s">
        <v>268</v>
      </c>
      <c r="H224" s="99" t="s">
        <v>268</v>
      </c>
      <c r="I224" s="99" t="s">
        <v>268</v>
      </c>
      <c r="J224" s="99" t="s">
        <v>268</v>
      </c>
      <c r="K224" s="99" t="s">
        <v>268</v>
      </c>
      <c r="L224" s="99" t="s">
        <v>268</v>
      </c>
      <c r="M224" s="99" t="s">
        <v>268</v>
      </c>
      <c r="N224" s="99" t="s">
        <v>268</v>
      </c>
      <c r="O224" s="99" t="s">
        <v>268</v>
      </c>
      <c r="P224" s="99" t="s">
        <v>268</v>
      </c>
      <c r="Q224" s="99" t="s">
        <v>268</v>
      </c>
      <c r="R224" s="99" t="s">
        <v>268</v>
      </c>
      <c r="S224" s="99" t="s">
        <v>268</v>
      </c>
      <c r="T224" s="99"/>
      <c r="U224" s="78"/>
    </row>
    <row r="225" spans="1:21" ht="30" x14ac:dyDescent="0.25">
      <c r="A225" s="100">
        <v>5</v>
      </c>
      <c r="B225" s="45" t="s">
        <v>236</v>
      </c>
      <c r="C225" s="45"/>
      <c r="E225" s="97"/>
      <c r="F225" s="97"/>
      <c r="G225" s="97"/>
      <c r="H225" s="97"/>
      <c r="I225" s="97"/>
      <c r="J225" s="97"/>
      <c r="K225" s="97"/>
      <c r="L225" s="97"/>
      <c r="M225" s="97"/>
      <c r="N225" s="97"/>
      <c r="O225" s="97"/>
      <c r="P225" s="97"/>
      <c r="Q225" s="97"/>
      <c r="R225" s="97"/>
      <c r="S225" s="97"/>
      <c r="T225" s="97"/>
      <c r="U225" s="78"/>
    </row>
    <row r="226" spans="1:21" x14ac:dyDescent="0.25">
      <c r="A226" s="89" t="s">
        <v>229</v>
      </c>
      <c r="B226" s="45" t="s">
        <v>237</v>
      </c>
      <c r="C226" s="45"/>
      <c r="D226" s="97"/>
      <c r="E226" s="97"/>
      <c r="F226" s="97"/>
      <c r="G226" s="97"/>
      <c r="H226" s="97"/>
      <c r="I226" s="97"/>
      <c r="J226" s="97"/>
      <c r="K226" s="97"/>
      <c r="L226" s="97"/>
      <c r="M226" s="97"/>
      <c r="N226" s="97"/>
      <c r="O226" s="97"/>
      <c r="P226" s="97"/>
      <c r="Q226" s="97"/>
      <c r="R226" s="97"/>
      <c r="S226" s="97"/>
      <c r="T226" s="97"/>
      <c r="U226" s="78"/>
    </row>
    <row r="227" spans="1:21" x14ac:dyDescent="0.25">
      <c r="A227" s="101"/>
      <c r="B227" s="56" t="s">
        <v>238</v>
      </c>
      <c r="C227" s="56" t="s">
        <v>239</v>
      </c>
      <c r="D227" s="123">
        <v>564.26499999999999</v>
      </c>
      <c r="E227" s="123">
        <v>568.202</v>
      </c>
      <c r="F227" s="123">
        <v>561.00400000000002</v>
      </c>
      <c r="G227" s="123">
        <v>564.19299999999998</v>
      </c>
      <c r="H227" s="123">
        <v>557.11300000000006</v>
      </c>
      <c r="I227" s="123">
        <v>552.91999999999996</v>
      </c>
      <c r="J227" s="123">
        <v>552.96999999999991</v>
      </c>
      <c r="K227" s="123">
        <v>543.38</v>
      </c>
      <c r="L227" s="123">
        <v>538.16</v>
      </c>
      <c r="M227" s="123">
        <v>532.65</v>
      </c>
      <c r="N227" s="123">
        <v>527.41</v>
      </c>
      <c r="O227" s="123">
        <v>522.20000000000005</v>
      </c>
      <c r="P227" s="123">
        <v>517.25</v>
      </c>
      <c r="Q227" s="123">
        <v>517.25</v>
      </c>
      <c r="R227" s="123">
        <v>493.24</v>
      </c>
      <c r="S227" s="123">
        <v>473</v>
      </c>
      <c r="T227" s="82"/>
      <c r="U227" s="78"/>
    </row>
    <row r="228" spans="1:21" x14ac:dyDescent="0.25">
      <c r="A228" s="101"/>
      <c r="B228" s="56" t="s">
        <v>240</v>
      </c>
      <c r="C228" s="56" t="s">
        <v>239</v>
      </c>
      <c r="D228" s="123">
        <v>1245.558</v>
      </c>
      <c r="E228" s="123">
        <v>1223.922</v>
      </c>
      <c r="F228" s="123">
        <v>1197.1579999999999</v>
      </c>
      <c r="G228" s="123">
        <v>1108.723</v>
      </c>
      <c r="H228" s="123">
        <v>1086.7990000000002</v>
      </c>
      <c r="I228" s="123">
        <v>1075.3950010000001</v>
      </c>
      <c r="J228" s="123">
        <v>1067.004001</v>
      </c>
      <c r="K228" s="123">
        <v>1059.0730040000001</v>
      </c>
      <c r="L228" s="123">
        <v>1050.9020049999999</v>
      </c>
      <c r="M228" s="123">
        <v>1042.6610029999999</v>
      </c>
      <c r="N228" s="123">
        <v>1034.480006</v>
      </c>
      <c r="O228" s="123">
        <v>1026.379007</v>
      </c>
      <c r="P228" s="123">
        <v>1018.298007</v>
      </c>
      <c r="Q228" s="123">
        <v>1018.298007</v>
      </c>
      <c r="R228" s="123">
        <v>983.49537099999986</v>
      </c>
      <c r="S228" s="123">
        <v>948.44273600000008</v>
      </c>
      <c r="T228" s="88"/>
      <c r="U228" s="78"/>
    </row>
    <row r="229" spans="1:21" x14ac:dyDescent="0.25">
      <c r="A229" s="101"/>
      <c r="B229" s="56" t="s">
        <v>241</v>
      </c>
      <c r="C229" s="56" t="s">
        <v>239</v>
      </c>
      <c r="D229" s="123">
        <v>25095.535618417725</v>
      </c>
      <c r="E229" s="123">
        <v>22734.839595707319</v>
      </c>
      <c r="F229" s="123">
        <v>20882.620542190478</v>
      </c>
      <c r="G229" s="123">
        <v>20058.082977818183</v>
      </c>
      <c r="H229" s="123">
        <v>21048.48572627272</v>
      </c>
      <c r="I229" s="123">
        <v>19634.13315181818</v>
      </c>
      <c r="J229" s="123">
        <v>16051.759384999999</v>
      </c>
      <c r="K229" s="123">
        <v>16134.662107999999</v>
      </c>
      <c r="L229" s="123">
        <v>16385.534127999999</v>
      </c>
      <c r="M229" s="123">
        <v>16538.284942000002</v>
      </c>
      <c r="N229" s="123">
        <v>16622.327809000002</v>
      </c>
      <c r="O229" s="123">
        <v>16675.817249</v>
      </c>
      <c r="P229" s="123">
        <v>16703.739962</v>
      </c>
      <c r="Q229" s="123">
        <v>16705.808809000002</v>
      </c>
      <c r="R229" s="123">
        <v>16638.158002999997</v>
      </c>
      <c r="S229" s="123">
        <v>16447.372042999999</v>
      </c>
      <c r="T229" s="88"/>
      <c r="U229" s="78"/>
    </row>
    <row r="230" spans="1:21" x14ac:dyDescent="0.25">
      <c r="A230" s="101"/>
      <c r="B230" s="56" t="s">
        <v>242</v>
      </c>
      <c r="C230" s="56" t="s">
        <v>239</v>
      </c>
      <c r="D230" s="123">
        <v>126</v>
      </c>
      <c r="E230" s="123">
        <v>111</v>
      </c>
      <c r="F230" s="123">
        <v>84</v>
      </c>
      <c r="G230" s="123">
        <v>80.040000000000006</v>
      </c>
      <c r="H230" s="123">
        <v>78.344999999999999</v>
      </c>
      <c r="I230" s="123">
        <v>76.046999999999997</v>
      </c>
      <c r="J230" s="123">
        <v>76.046999999999997</v>
      </c>
      <c r="K230" s="123">
        <v>76.046999999999997</v>
      </c>
      <c r="L230" s="123">
        <v>76.046999999999997</v>
      </c>
      <c r="M230" s="123">
        <v>76.046999999999997</v>
      </c>
      <c r="N230" s="123">
        <v>76.046999999999997</v>
      </c>
      <c r="O230" s="123">
        <v>76.046999999999997</v>
      </c>
      <c r="P230" s="123">
        <v>76.046999999999997</v>
      </c>
      <c r="Q230" s="123">
        <v>76.046999999999997</v>
      </c>
      <c r="R230" s="123">
        <v>76</v>
      </c>
      <c r="S230" s="123">
        <v>76</v>
      </c>
      <c r="T230" s="88"/>
      <c r="U230" s="78"/>
    </row>
    <row r="231" spans="1:21" x14ac:dyDescent="0.25">
      <c r="A231" s="101"/>
      <c r="B231" s="56" t="s">
        <v>243</v>
      </c>
      <c r="C231" s="56" t="s">
        <v>239</v>
      </c>
      <c r="D231" s="123">
        <v>132506.08418444314</v>
      </c>
      <c r="E231" s="123">
        <v>126830.04158979251</v>
      </c>
      <c r="F231" s="123">
        <v>122498.80686652224</v>
      </c>
      <c r="G231" s="123">
        <v>131245.65677690285</v>
      </c>
      <c r="H231" s="123">
        <v>129016.27501133576</v>
      </c>
      <c r="I231" s="123">
        <v>124696.30765820129</v>
      </c>
      <c r="J231" s="123">
        <v>134519.64713</v>
      </c>
      <c r="K231" s="123">
        <v>136568.62602999998</v>
      </c>
      <c r="L231" s="123">
        <v>138098.97443</v>
      </c>
      <c r="M231" s="123">
        <v>139203.48413</v>
      </c>
      <c r="N231" s="123">
        <v>139973.96982999999</v>
      </c>
      <c r="O231" s="123">
        <v>140470.92093000002</v>
      </c>
      <c r="P231" s="123">
        <v>140744.77953</v>
      </c>
      <c r="Q231" s="123">
        <v>140825.23833000002</v>
      </c>
      <c r="R231" s="123">
        <v>139395.64032999999</v>
      </c>
      <c r="S231" s="123">
        <v>136303.57483</v>
      </c>
      <c r="T231" s="88"/>
      <c r="U231" s="78"/>
    </row>
    <row r="232" spans="1:21" ht="45" x14ac:dyDescent="0.25">
      <c r="A232" s="89" t="s">
        <v>232</v>
      </c>
      <c r="B232" s="45" t="s">
        <v>244</v>
      </c>
      <c r="C232" s="45" t="s">
        <v>245</v>
      </c>
      <c r="D232" s="123">
        <v>206.25200000000001</v>
      </c>
      <c r="E232" s="123">
        <v>198.89080000000001</v>
      </c>
      <c r="F232" s="123">
        <v>210.92080000000001</v>
      </c>
      <c r="G232" s="123">
        <v>251.86680000000001</v>
      </c>
      <c r="H232" s="123">
        <v>228.61099999999999</v>
      </c>
      <c r="I232" s="123">
        <v>238.846</v>
      </c>
      <c r="J232" s="123">
        <v>228.5907</v>
      </c>
      <c r="K232" s="123">
        <v>225.8552</v>
      </c>
      <c r="L232" s="123">
        <v>223.76660000000001</v>
      </c>
      <c r="M232" s="123">
        <v>222.4391</v>
      </c>
      <c r="N232" s="123">
        <v>220.69229999999999</v>
      </c>
      <c r="O232" s="123">
        <v>216.8904</v>
      </c>
      <c r="P232" s="123">
        <v>216.1294</v>
      </c>
      <c r="Q232" s="123">
        <v>215.7002</v>
      </c>
      <c r="R232" s="123">
        <v>218.43690000000001</v>
      </c>
      <c r="S232" s="123">
        <v>222.04230000000001</v>
      </c>
      <c r="T232" s="97"/>
      <c r="U232" s="78"/>
    </row>
    <row r="233" spans="1:21" ht="30" x14ac:dyDescent="0.25">
      <c r="A233" s="89" t="s">
        <v>246</v>
      </c>
      <c r="B233" s="45" t="s">
        <v>247</v>
      </c>
      <c r="C233" s="45" t="s">
        <v>245</v>
      </c>
      <c r="D233" s="123">
        <v>212.14930000000001</v>
      </c>
      <c r="E233" s="123">
        <v>209.2997</v>
      </c>
      <c r="F233" s="123">
        <v>211.5746</v>
      </c>
      <c r="G233" s="123">
        <v>214.54939999999999</v>
      </c>
      <c r="H233" s="123">
        <v>202.21250000000001</v>
      </c>
      <c r="I233" s="123">
        <v>192.6181</v>
      </c>
      <c r="J233" s="123">
        <v>184.42850000000001</v>
      </c>
      <c r="K233" s="123">
        <v>186.96440000000001</v>
      </c>
      <c r="L233" s="123">
        <v>188.45490000000001</v>
      </c>
      <c r="M233" s="123">
        <v>187.88460000000001</v>
      </c>
      <c r="N233" s="123">
        <v>186.6688</v>
      </c>
      <c r="O233" s="123">
        <v>185.80549999999999</v>
      </c>
      <c r="P233" s="123">
        <v>184.48500000000001</v>
      </c>
      <c r="Q233" s="123">
        <v>183.6088</v>
      </c>
      <c r="R233" s="123">
        <v>175.91419999999999</v>
      </c>
      <c r="S233" s="123">
        <v>168.32740000000001</v>
      </c>
      <c r="T233" s="97"/>
      <c r="U233" s="78"/>
    </row>
    <row r="234" spans="1:21" ht="30" x14ac:dyDescent="0.25">
      <c r="A234" s="89" t="s">
        <v>248</v>
      </c>
      <c r="B234" s="45" t="s">
        <v>249</v>
      </c>
      <c r="C234" s="45" t="s">
        <v>245</v>
      </c>
      <c r="D234" s="123"/>
      <c r="E234" s="123"/>
      <c r="F234" s="123"/>
      <c r="G234" s="123"/>
      <c r="H234" s="123"/>
      <c r="I234" s="123"/>
      <c r="J234" s="123"/>
      <c r="K234" s="123"/>
      <c r="L234" s="123"/>
      <c r="M234" s="123"/>
      <c r="N234" s="123"/>
      <c r="O234" s="123"/>
      <c r="P234" s="123"/>
      <c r="Q234" s="123"/>
      <c r="R234" s="123"/>
      <c r="S234" s="123"/>
      <c r="T234" s="97"/>
      <c r="U234" s="78"/>
    </row>
    <row r="235" spans="1:21" ht="30" x14ac:dyDescent="0.25">
      <c r="A235" s="89" t="s">
        <v>250</v>
      </c>
      <c r="B235" s="45" t="s">
        <v>251</v>
      </c>
      <c r="C235" s="45" t="s">
        <v>245</v>
      </c>
      <c r="D235" s="123">
        <v>164</v>
      </c>
      <c r="E235" s="123">
        <v>173</v>
      </c>
      <c r="F235" s="123">
        <v>191</v>
      </c>
      <c r="G235" s="123">
        <v>191.50199999999981</v>
      </c>
      <c r="H235" s="123">
        <v>178.87100000000001</v>
      </c>
      <c r="I235" s="123">
        <v>188.69499999999982</v>
      </c>
      <c r="J235" s="123">
        <v>186.24061162823841</v>
      </c>
      <c r="K235" s="123">
        <v>186.22084997941502</v>
      </c>
      <c r="L235" s="123">
        <v>185.99231942069505</v>
      </c>
      <c r="M235" s="123">
        <v>187.68073034299769</v>
      </c>
      <c r="N235" s="123">
        <v>191.56828996302229</v>
      </c>
      <c r="O235" s="123">
        <v>190.84155682150936</v>
      </c>
      <c r="P235" s="123">
        <v>190.32765812929296</v>
      </c>
      <c r="Q235" s="123">
        <v>190.13094136044239</v>
      </c>
      <c r="R235" s="123">
        <v>191</v>
      </c>
      <c r="S235" s="123">
        <v>193</v>
      </c>
      <c r="T235" s="97"/>
      <c r="U235" s="78"/>
    </row>
    <row r="236" spans="1:21" x14ac:dyDescent="0.25">
      <c r="A236" s="89" t="s">
        <v>252</v>
      </c>
      <c r="B236" s="45" t="s">
        <v>253</v>
      </c>
      <c r="C236" s="45" t="s">
        <v>254</v>
      </c>
      <c r="D236" s="123">
        <v>188595.84847590484</v>
      </c>
      <c r="E236" s="123">
        <v>180436</v>
      </c>
      <c r="F236" s="123">
        <v>153921</v>
      </c>
      <c r="G236" s="123">
        <v>127408</v>
      </c>
      <c r="H236" s="123">
        <v>122105</v>
      </c>
      <c r="I236" s="123">
        <v>116802</v>
      </c>
      <c r="J236" s="123">
        <v>113476</v>
      </c>
      <c r="K236" s="123">
        <v>109499</v>
      </c>
      <c r="L236" s="123">
        <v>105442</v>
      </c>
      <c r="M236" s="123">
        <v>100363</v>
      </c>
      <c r="N236" s="123">
        <v>93910</v>
      </c>
      <c r="O236" s="123">
        <v>85133</v>
      </c>
      <c r="P236" s="123">
        <v>78189</v>
      </c>
      <c r="Q236" s="123">
        <v>73021</v>
      </c>
      <c r="R236" s="123">
        <v>59999</v>
      </c>
      <c r="S236" s="123">
        <v>53593</v>
      </c>
      <c r="T236" s="103"/>
      <c r="U236" s="78"/>
    </row>
    <row r="237" spans="1:21" ht="30" x14ac:dyDescent="0.25">
      <c r="A237" s="89" t="s">
        <v>255</v>
      </c>
      <c r="B237" s="45" t="s">
        <v>256</v>
      </c>
      <c r="C237" s="45" t="s">
        <v>257</v>
      </c>
      <c r="D237" s="123" t="s">
        <v>268</v>
      </c>
      <c r="E237" s="123" t="s">
        <v>268</v>
      </c>
      <c r="F237" s="123">
        <v>4542000</v>
      </c>
      <c r="G237" s="123">
        <v>4744000</v>
      </c>
      <c r="H237" s="123">
        <v>4426000</v>
      </c>
      <c r="I237" s="123">
        <v>4656196</v>
      </c>
      <c r="J237" s="123">
        <v>4792913</v>
      </c>
      <c r="K237" s="123">
        <v>4934978</v>
      </c>
      <c r="L237" s="123">
        <v>5022852</v>
      </c>
      <c r="M237" s="123">
        <v>5086001</v>
      </c>
      <c r="N237" s="123">
        <v>5125231</v>
      </c>
      <c r="O237" s="123">
        <v>5134060</v>
      </c>
      <c r="P237" s="123">
        <v>5127553</v>
      </c>
      <c r="Q237" s="123">
        <v>5111462</v>
      </c>
      <c r="R237" s="123">
        <v>5016811</v>
      </c>
      <c r="S237" s="123">
        <v>5002352</v>
      </c>
      <c r="T237" s="104"/>
      <c r="U237" s="78"/>
    </row>
    <row r="238" spans="1:21" ht="30" x14ac:dyDescent="0.25">
      <c r="A238" s="89" t="s">
        <v>258</v>
      </c>
      <c r="B238" s="45" t="s">
        <v>259</v>
      </c>
      <c r="C238" s="45" t="s">
        <v>257</v>
      </c>
      <c r="D238" s="123" t="s">
        <v>268</v>
      </c>
      <c r="E238" s="123" t="s">
        <v>268</v>
      </c>
      <c r="F238" s="123">
        <v>74167</v>
      </c>
      <c r="G238" s="123">
        <v>68083</v>
      </c>
      <c r="H238" s="123">
        <v>71015</v>
      </c>
      <c r="I238" s="123">
        <v>70156</v>
      </c>
      <c r="J238" s="123">
        <v>74831</v>
      </c>
      <c r="K238" s="123">
        <v>78391</v>
      </c>
      <c r="L238" s="123">
        <v>80618</v>
      </c>
      <c r="M238" s="123">
        <v>82978</v>
      </c>
      <c r="N238" s="123">
        <v>85243</v>
      </c>
      <c r="O238" s="123">
        <v>86556</v>
      </c>
      <c r="P238" s="123">
        <v>87508</v>
      </c>
      <c r="Q238" s="123">
        <v>87602</v>
      </c>
      <c r="R238" s="123">
        <v>87243</v>
      </c>
      <c r="S238" s="123">
        <v>87896</v>
      </c>
      <c r="T238" s="105"/>
      <c r="U238" s="78"/>
    </row>
    <row r="239" spans="1:21" ht="30" x14ac:dyDescent="0.25">
      <c r="A239" s="89" t="s">
        <v>260</v>
      </c>
      <c r="B239" s="45" t="s">
        <v>261</v>
      </c>
      <c r="C239" s="45" t="s">
        <v>66</v>
      </c>
      <c r="D239" s="123" t="s">
        <v>268</v>
      </c>
      <c r="E239" s="123" t="s">
        <v>268</v>
      </c>
      <c r="F239" s="123" t="s">
        <v>268</v>
      </c>
      <c r="G239" s="123" t="s">
        <v>268</v>
      </c>
      <c r="H239" s="123" t="s">
        <v>268</v>
      </c>
      <c r="I239" s="123" t="s">
        <v>268</v>
      </c>
      <c r="J239" s="123" t="s">
        <v>268</v>
      </c>
      <c r="K239" s="123" t="s">
        <v>268</v>
      </c>
      <c r="L239" s="123" t="s">
        <v>268</v>
      </c>
      <c r="M239" s="123" t="s">
        <v>268</v>
      </c>
      <c r="N239" s="123" t="s">
        <v>268</v>
      </c>
      <c r="O239" s="123" t="s">
        <v>268</v>
      </c>
      <c r="P239" s="123" t="s">
        <v>268</v>
      </c>
      <c r="Q239" s="123" t="s">
        <v>268</v>
      </c>
      <c r="R239" s="123" t="s">
        <v>268</v>
      </c>
      <c r="S239" s="123" t="s">
        <v>268</v>
      </c>
      <c r="T239" s="40"/>
      <c r="U239" s="78"/>
    </row>
    <row r="240" spans="1:21" ht="15.75" x14ac:dyDescent="0.25">
      <c r="A240" s="89" t="s">
        <v>262</v>
      </c>
      <c r="B240" s="110" t="s">
        <v>263</v>
      </c>
      <c r="C240" s="20"/>
      <c r="D240" s="123" t="s">
        <v>268</v>
      </c>
      <c r="E240" s="123" t="s">
        <v>268</v>
      </c>
      <c r="F240" s="123" t="s">
        <v>268</v>
      </c>
      <c r="G240" s="123" t="s">
        <v>268</v>
      </c>
      <c r="H240" s="123" t="s">
        <v>268</v>
      </c>
      <c r="I240" s="123" t="s">
        <v>268</v>
      </c>
      <c r="J240" s="123">
        <v>0</v>
      </c>
      <c r="K240" s="123">
        <v>0</v>
      </c>
      <c r="L240" s="123">
        <f>0.03*1000</f>
        <v>30</v>
      </c>
      <c r="M240" s="123">
        <f>0.59*1000</f>
        <v>590</v>
      </c>
      <c r="N240" s="123">
        <f>0.59*1000</f>
        <v>590</v>
      </c>
      <c r="O240" s="123">
        <f>0.79*1000</f>
        <v>790</v>
      </c>
      <c r="P240" s="123">
        <f>2.84*1000</f>
        <v>2840</v>
      </c>
      <c r="Q240" s="123">
        <f>2.89*1000</f>
        <v>2890</v>
      </c>
      <c r="R240" s="123">
        <f>2.77*1000</f>
        <v>2770</v>
      </c>
      <c r="S240" s="123" t="s">
        <v>268</v>
      </c>
      <c r="T240" s="131"/>
      <c r="U240" s="85"/>
    </row>
  </sheetData>
  <mergeCells count="2">
    <mergeCell ref="A1:F1"/>
    <mergeCell ref="D38:S38"/>
  </mergeCells>
  <phoneticPr fontId="44" type="noConversion"/>
  <pageMargins left="0.39370078740157483" right="0.39370078740157483" top="0.59055118110236227" bottom="0.59055118110236227"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40"/>
  <sheetViews>
    <sheetView zoomScale="75" zoomScaleNormal="75" workbookViewId="0">
      <pane xSplit="3" ySplit="6" topLeftCell="M7" activePane="bottomRight" state="frozen"/>
      <selection pane="topRight" activeCell="D1" sqref="D1"/>
      <selection pane="bottomLeft" activeCell="A6" sqref="A6"/>
      <selection pane="bottomRight" activeCell="B239" sqref="B239:B240"/>
    </sheetView>
  </sheetViews>
  <sheetFormatPr defaultColWidth="8.85546875" defaultRowHeight="15" x14ac:dyDescent="0.25"/>
  <cols>
    <col min="1" max="1" width="5.85546875" style="10" customWidth="1"/>
    <col min="2" max="2" width="56.28515625" style="59" customWidth="1"/>
    <col min="3" max="3" width="105.28515625" style="60" customWidth="1"/>
    <col min="4" max="6" width="10.5703125" style="10" bestFit="1" customWidth="1"/>
    <col min="7" max="8" width="10.5703125" style="10" customWidth="1"/>
    <col min="9" max="10" width="10.5703125" style="10" bestFit="1" customWidth="1"/>
    <col min="11" max="11" width="11.140625" style="10" customWidth="1"/>
    <col min="12" max="12" width="21.7109375" style="10" customWidth="1"/>
    <col min="13" max="13" width="50.7109375" style="10" customWidth="1"/>
    <col min="14" max="16384" width="8.85546875" style="10"/>
  </cols>
  <sheetData>
    <row r="1" spans="1:13" ht="57.6" customHeight="1" x14ac:dyDescent="0.25">
      <c r="A1" s="134" t="s">
        <v>1</v>
      </c>
      <c r="B1" s="135"/>
      <c r="C1" s="135"/>
      <c r="D1" s="135"/>
      <c r="E1" s="135"/>
      <c r="F1" s="135"/>
      <c r="G1" s="4"/>
      <c r="H1" s="4"/>
      <c r="I1" s="4"/>
      <c r="J1" s="4"/>
      <c r="K1" s="4"/>
      <c r="L1" s="4" t="s">
        <v>264</v>
      </c>
      <c r="M1" s="9"/>
    </row>
    <row r="2" spans="1:13" ht="15.75" x14ac:dyDescent="0.25">
      <c r="A2" s="109" t="s">
        <v>3</v>
      </c>
      <c r="B2" s="11"/>
      <c r="C2" s="11"/>
      <c r="D2" s="11"/>
      <c r="E2" s="11"/>
      <c r="F2" s="11"/>
      <c r="G2" s="11"/>
      <c r="H2" s="11"/>
      <c r="I2" s="11"/>
      <c r="J2" s="11"/>
      <c r="K2" s="11"/>
      <c r="L2" s="11"/>
      <c r="M2" s="12"/>
    </row>
    <row r="3" spans="1:13" ht="15.75" x14ac:dyDescent="0.25">
      <c r="A3" s="61" t="s">
        <v>4</v>
      </c>
      <c r="B3" s="13"/>
      <c r="C3" s="13"/>
      <c r="D3" s="13"/>
      <c r="E3" s="13"/>
      <c r="F3" s="13"/>
      <c r="G3" s="13"/>
      <c r="H3" s="13"/>
      <c r="I3" s="13"/>
      <c r="J3" s="13"/>
      <c r="K3" s="13"/>
      <c r="L3" s="13"/>
      <c r="M3" s="14"/>
    </row>
    <row r="4" spans="1:13" ht="15.75" x14ac:dyDescent="0.25">
      <c r="A4" s="62" t="s">
        <v>5</v>
      </c>
      <c r="B4" s="15"/>
      <c r="C4" s="15"/>
      <c r="D4" s="15"/>
      <c r="E4" s="15"/>
      <c r="F4" s="15"/>
      <c r="G4" s="15"/>
      <c r="H4" s="15"/>
      <c r="I4" s="15"/>
      <c r="J4" s="15"/>
      <c r="K4" s="15"/>
      <c r="L4" s="15"/>
      <c r="M4" s="16"/>
    </row>
    <row r="5" spans="1:13" ht="15.75" x14ac:dyDescent="0.25">
      <c r="A5" s="65"/>
      <c r="B5" s="66"/>
      <c r="C5" s="66"/>
      <c r="D5" s="66"/>
      <c r="E5" s="66"/>
      <c r="F5" s="66"/>
      <c r="G5" s="66"/>
      <c r="H5" s="66"/>
      <c r="I5" s="66"/>
      <c r="J5" s="66"/>
      <c r="K5" s="66"/>
      <c r="L5" s="66"/>
      <c r="M5" s="60"/>
    </row>
    <row r="6" spans="1:13" s="1" customFormat="1" x14ac:dyDescent="0.25">
      <c r="A6" s="67"/>
      <c r="B6" s="63"/>
      <c r="C6" s="2" t="s">
        <v>6</v>
      </c>
      <c r="D6" s="68">
        <v>2005</v>
      </c>
      <c r="E6" s="68">
        <v>2010</v>
      </c>
      <c r="F6" s="68">
        <v>2015</v>
      </c>
      <c r="G6" s="68">
        <v>2020</v>
      </c>
      <c r="H6" s="68">
        <v>2025</v>
      </c>
      <c r="I6" s="68">
        <v>2030</v>
      </c>
      <c r="J6" s="68">
        <v>2035</v>
      </c>
      <c r="K6" s="68">
        <v>2040</v>
      </c>
      <c r="L6" s="68" t="s">
        <v>7</v>
      </c>
      <c r="M6" s="69" t="s">
        <v>8</v>
      </c>
    </row>
    <row r="7" spans="1:13" s="1" customFormat="1" x14ac:dyDescent="0.25">
      <c r="A7" s="67"/>
      <c r="B7" s="63"/>
      <c r="C7" s="64"/>
      <c r="D7" s="70"/>
      <c r="E7" s="70"/>
      <c r="F7" s="70"/>
      <c r="G7" s="70"/>
      <c r="H7" s="70"/>
      <c r="I7" s="70"/>
      <c r="J7" s="70"/>
      <c r="K7" s="70"/>
      <c r="L7" s="70"/>
      <c r="M7" s="71"/>
    </row>
    <row r="8" spans="1:13" ht="15.75" x14ac:dyDescent="0.25">
      <c r="A8" s="17" t="s">
        <v>9</v>
      </c>
      <c r="B8" s="72"/>
      <c r="C8" s="18"/>
      <c r="D8" s="73"/>
      <c r="E8" s="73"/>
      <c r="F8" s="73"/>
      <c r="G8" s="73"/>
      <c r="H8" s="73"/>
      <c r="I8" s="73"/>
      <c r="J8" s="73"/>
      <c r="K8" s="73"/>
      <c r="L8" s="73"/>
      <c r="M8" s="74"/>
    </row>
    <row r="9" spans="1:13" x14ac:dyDescent="0.25">
      <c r="A9" s="75">
        <v>1</v>
      </c>
      <c r="B9" s="19" t="s">
        <v>10</v>
      </c>
      <c r="C9" s="19" t="s">
        <v>11</v>
      </c>
      <c r="D9" s="76"/>
      <c r="E9" s="76"/>
      <c r="F9" s="76"/>
      <c r="G9" s="76"/>
      <c r="H9" s="76"/>
      <c r="I9" s="76"/>
      <c r="J9" s="76"/>
      <c r="K9" s="76"/>
      <c r="L9" s="77"/>
      <c r="M9" s="78"/>
    </row>
    <row r="10" spans="1:13" x14ac:dyDescent="0.25">
      <c r="A10" s="75">
        <v>2</v>
      </c>
      <c r="B10" s="19" t="s">
        <v>12</v>
      </c>
      <c r="C10" s="19" t="s">
        <v>13</v>
      </c>
      <c r="D10" s="77"/>
      <c r="E10" s="77"/>
      <c r="F10" s="77"/>
      <c r="G10" s="77"/>
      <c r="H10" s="77"/>
      <c r="I10" s="77"/>
      <c r="J10" s="77"/>
      <c r="K10" s="77"/>
      <c r="L10" s="77"/>
      <c r="M10" s="78"/>
    </row>
    <row r="11" spans="1:13" x14ac:dyDescent="0.25">
      <c r="A11" s="75">
        <v>3</v>
      </c>
      <c r="B11" s="19" t="s">
        <v>14</v>
      </c>
      <c r="C11" s="19" t="s">
        <v>13</v>
      </c>
      <c r="D11" s="77"/>
      <c r="E11" s="77"/>
      <c r="F11" s="77"/>
      <c r="G11" s="77"/>
      <c r="H11" s="77"/>
      <c r="I11" s="77"/>
      <c r="J11" s="77"/>
      <c r="K11" s="77"/>
      <c r="L11" s="77"/>
      <c r="M11" s="78"/>
    </row>
    <row r="12" spans="1:13" x14ac:dyDescent="0.25">
      <c r="A12" s="78"/>
      <c r="B12" s="3" t="s">
        <v>15</v>
      </c>
      <c r="C12" s="3" t="s">
        <v>13</v>
      </c>
      <c r="D12" s="77"/>
      <c r="E12" s="77"/>
      <c r="F12" s="77"/>
      <c r="G12" s="77"/>
      <c r="H12" s="77"/>
      <c r="I12" s="77"/>
      <c r="J12" s="77"/>
      <c r="K12" s="77"/>
      <c r="L12" s="77"/>
      <c r="M12" s="78"/>
    </row>
    <row r="13" spans="1:13" x14ac:dyDescent="0.25">
      <c r="A13" s="78"/>
      <c r="B13" s="3" t="s">
        <v>16</v>
      </c>
      <c r="C13" s="3" t="s">
        <v>13</v>
      </c>
      <c r="D13" s="77"/>
      <c r="E13" s="77"/>
      <c r="F13" s="77"/>
      <c r="G13" s="77"/>
      <c r="H13" s="77"/>
      <c r="I13" s="77"/>
      <c r="J13" s="77"/>
      <c r="K13" s="77"/>
      <c r="L13" s="77"/>
      <c r="M13" s="78"/>
    </row>
    <row r="14" spans="1:13" x14ac:dyDescent="0.25">
      <c r="A14" s="78"/>
      <c r="B14" s="3" t="s">
        <v>17</v>
      </c>
      <c r="C14" s="3" t="s">
        <v>13</v>
      </c>
      <c r="D14" s="77"/>
      <c r="E14" s="77"/>
      <c r="F14" s="77"/>
      <c r="G14" s="77"/>
      <c r="H14" s="77"/>
      <c r="I14" s="77"/>
      <c r="J14" s="77"/>
      <c r="K14" s="77"/>
      <c r="L14" s="77"/>
      <c r="M14" s="78"/>
    </row>
    <row r="15" spans="1:13" x14ac:dyDescent="0.25">
      <c r="A15" s="78"/>
      <c r="B15" s="3" t="s">
        <v>18</v>
      </c>
      <c r="C15" s="3" t="s">
        <v>13</v>
      </c>
      <c r="D15" s="77"/>
      <c r="E15" s="77"/>
      <c r="F15" s="77"/>
      <c r="G15" s="77"/>
      <c r="H15" s="77"/>
      <c r="I15" s="77"/>
      <c r="J15" s="77"/>
      <c r="K15" s="77"/>
      <c r="L15" s="77"/>
      <c r="M15" s="78"/>
    </row>
    <row r="16" spans="1:13" x14ac:dyDescent="0.25">
      <c r="A16" s="78"/>
      <c r="B16" s="19" t="s">
        <v>19</v>
      </c>
      <c r="C16" s="19" t="s">
        <v>13</v>
      </c>
      <c r="D16" s="77"/>
      <c r="E16" s="77"/>
      <c r="F16" s="77"/>
      <c r="G16" s="77"/>
      <c r="H16" s="77"/>
      <c r="I16" s="77"/>
      <c r="J16" s="77"/>
      <c r="K16" s="77"/>
      <c r="L16" s="77"/>
      <c r="M16" s="78"/>
    </row>
    <row r="17" spans="1:13" x14ac:dyDescent="0.25">
      <c r="A17" s="75">
        <v>4</v>
      </c>
      <c r="B17" s="19" t="s">
        <v>20</v>
      </c>
      <c r="C17" s="19" t="s">
        <v>11</v>
      </c>
      <c r="D17" s="76"/>
      <c r="E17" s="76"/>
      <c r="F17" s="76"/>
      <c r="G17" s="76"/>
      <c r="H17" s="76"/>
      <c r="I17" s="76"/>
      <c r="J17" s="76"/>
      <c r="K17" s="76"/>
      <c r="L17" s="77"/>
      <c r="M17" s="78"/>
    </row>
    <row r="18" spans="1:13" x14ac:dyDescent="0.25">
      <c r="A18" s="75">
        <v>5</v>
      </c>
      <c r="B18" s="19" t="s">
        <v>21</v>
      </c>
      <c r="C18" s="19" t="s">
        <v>22</v>
      </c>
      <c r="D18" s="76"/>
      <c r="E18" s="76"/>
      <c r="F18" s="76"/>
      <c r="G18" s="76"/>
      <c r="H18" s="76"/>
      <c r="I18" s="76"/>
      <c r="J18" s="76"/>
      <c r="K18" s="76"/>
      <c r="L18" s="77"/>
      <c r="M18" s="78"/>
    </row>
    <row r="19" spans="1:13" x14ac:dyDescent="0.25">
      <c r="A19" s="75">
        <v>6</v>
      </c>
      <c r="B19" s="3" t="s">
        <v>23</v>
      </c>
      <c r="C19" s="3" t="s">
        <v>24</v>
      </c>
      <c r="D19" s="77"/>
      <c r="E19" s="77"/>
      <c r="F19" s="77"/>
      <c r="G19" s="77"/>
      <c r="H19" s="77"/>
      <c r="I19" s="77"/>
      <c r="J19" s="77"/>
      <c r="K19" s="77"/>
      <c r="L19" s="77"/>
      <c r="M19" s="79" t="s">
        <v>25</v>
      </c>
    </row>
    <row r="20" spans="1:13" x14ac:dyDescent="0.25">
      <c r="A20" s="75">
        <v>7</v>
      </c>
      <c r="B20" s="19" t="s">
        <v>26</v>
      </c>
      <c r="C20" s="19" t="s">
        <v>27</v>
      </c>
      <c r="D20" s="77"/>
      <c r="E20" s="77"/>
      <c r="F20" s="77"/>
      <c r="G20" s="77"/>
      <c r="H20" s="77"/>
      <c r="I20" s="77"/>
      <c r="J20" s="77"/>
      <c r="K20" s="77"/>
      <c r="L20" s="77"/>
      <c r="M20" s="78"/>
    </row>
    <row r="21" spans="1:13" x14ac:dyDescent="0.25">
      <c r="A21" s="78"/>
      <c r="B21" s="20" t="s">
        <v>28</v>
      </c>
      <c r="C21" s="20" t="s">
        <v>27</v>
      </c>
      <c r="D21" s="77"/>
      <c r="E21" s="77"/>
      <c r="F21" s="77"/>
      <c r="G21" s="77"/>
      <c r="H21" s="77"/>
      <c r="I21" s="77"/>
      <c r="J21" s="77"/>
      <c r="K21" s="77"/>
      <c r="L21" s="77"/>
      <c r="M21" s="78"/>
    </row>
    <row r="22" spans="1:13" x14ac:dyDescent="0.25">
      <c r="A22" s="78"/>
      <c r="B22" s="20" t="s">
        <v>29</v>
      </c>
      <c r="C22" s="20" t="s">
        <v>27</v>
      </c>
      <c r="D22" s="77"/>
      <c r="E22" s="77"/>
      <c r="F22" s="77"/>
      <c r="G22" s="77"/>
      <c r="H22" s="77"/>
      <c r="I22" s="77"/>
      <c r="J22" s="77"/>
      <c r="K22" s="77"/>
      <c r="L22" s="77"/>
      <c r="M22" s="78"/>
    </row>
    <row r="23" spans="1:13" x14ac:dyDescent="0.25">
      <c r="A23" s="78"/>
      <c r="B23" s="20" t="s">
        <v>30</v>
      </c>
      <c r="C23" s="20" t="s">
        <v>27</v>
      </c>
      <c r="D23" s="77"/>
      <c r="E23" s="77"/>
      <c r="F23" s="77"/>
      <c r="G23" s="77"/>
      <c r="H23" s="77"/>
      <c r="I23" s="77"/>
      <c r="J23" s="77"/>
      <c r="K23" s="77"/>
      <c r="L23" s="77"/>
      <c r="M23" s="78"/>
    </row>
    <row r="24" spans="1:13" x14ac:dyDescent="0.25">
      <c r="A24" s="78"/>
      <c r="B24" s="20" t="s">
        <v>31</v>
      </c>
      <c r="C24" s="20" t="s">
        <v>27</v>
      </c>
      <c r="D24" s="77"/>
      <c r="E24" s="77"/>
      <c r="F24" s="77"/>
      <c r="G24" s="77"/>
      <c r="H24" s="77"/>
      <c r="I24" s="77"/>
      <c r="J24" s="77"/>
      <c r="K24" s="77"/>
      <c r="L24" s="77"/>
      <c r="M24" s="78"/>
    </row>
    <row r="25" spans="1:13" x14ac:dyDescent="0.25">
      <c r="A25" s="78"/>
      <c r="B25" s="20" t="s">
        <v>32</v>
      </c>
      <c r="C25" s="20" t="s">
        <v>27</v>
      </c>
      <c r="D25" s="77"/>
      <c r="E25" s="77"/>
      <c r="F25" s="77"/>
      <c r="G25" s="77"/>
      <c r="H25" s="77"/>
      <c r="I25" s="77"/>
      <c r="J25" s="77"/>
      <c r="K25" s="77"/>
      <c r="L25" s="77"/>
      <c r="M25" s="78"/>
    </row>
    <row r="26" spans="1:13" x14ac:dyDescent="0.25">
      <c r="A26" s="78"/>
      <c r="B26" s="20" t="s">
        <v>33</v>
      </c>
      <c r="C26" s="20" t="s">
        <v>27</v>
      </c>
      <c r="D26" s="77"/>
      <c r="E26" s="77"/>
      <c r="F26" s="77"/>
      <c r="G26" s="77"/>
      <c r="H26" s="77"/>
      <c r="I26" s="77"/>
      <c r="J26" s="77"/>
      <c r="K26" s="77"/>
      <c r="L26" s="77"/>
      <c r="M26" s="78"/>
    </row>
    <row r="27" spans="1:13" x14ac:dyDescent="0.25">
      <c r="A27" s="75">
        <v>8</v>
      </c>
      <c r="B27" s="21" t="s">
        <v>34</v>
      </c>
      <c r="C27" s="21" t="s">
        <v>35</v>
      </c>
      <c r="D27" s="77"/>
      <c r="E27" s="77"/>
      <c r="F27" s="77"/>
      <c r="G27" s="77"/>
      <c r="H27" s="77"/>
      <c r="I27" s="77"/>
      <c r="J27" s="77"/>
      <c r="K27" s="77"/>
      <c r="L27" s="77"/>
      <c r="M27" s="78"/>
    </row>
    <row r="28" spans="1:13" x14ac:dyDescent="0.25">
      <c r="A28" s="78"/>
      <c r="B28" s="20" t="s">
        <v>36</v>
      </c>
      <c r="C28" s="20" t="s">
        <v>35</v>
      </c>
      <c r="D28" s="77"/>
      <c r="E28" s="77"/>
      <c r="F28" s="77"/>
      <c r="G28" s="77"/>
      <c r="H28" s="77"/>
      <c r="I28" s="77"/>
      <c r="J28" s="77"/>
      <c r="K28" s="77"/>
      <c r="L28" s="77"/>
      <c r="M28" s="78"/>
    </row>
    <row r="29" spans="1:13" x14ac:dyDescent="0.25">
      <c r="A29" s="78"/>
      <c r="B29" s="20" t="s">
        <v>31</v>
      </c>
      <c r="C29" s="20" t="s">
        <v>35</v>
      </c>
      <c r="D29" s="77"/>
      <c r="E29" s="77"/>
      <c r="F29" s="77"/>
      <c r="G29" s="77"/>
      <c r="H29" s="77"/>
      <c r="I29" s="77"/>
      <c r="J29" s="77"/>
      <c r="K29" s="77"/>
      <c r="L29" s="77"/>
      <c r="M29" s="78"/>
    </row>
    <row r="30" spans="1:13" x14ac:dyDescent="0.25">
      <c r="A30" s="78"/>
      <c r="B30" s="20" t="s">
        <v>33</v>
      </c>
      <c r="C30" s="20" t="s">
        <v>35</v>
      </c>
      <c r="D30" s="77"/>
      <c r="E30" s="77"/>
      <c r="F30" s="77"/>
      <c r="G30" s="77"/>
      <c r="H30" s="77"/>
      <c r="I30" s="77"/>
      <c r="J30" s="77"/>
      <c r="K30" s="77"/>
      <c r="L30" s="77"/>
      <c r="M30" s="78"/>
    </row>
    <row r="31" spans="1:13" ht="45" x14ac:dyDescent="0.25">
      <c r="A31" s="75">
        <v>9</v>
      </c>
      <c r="B31" s="21" t="s">
        <v>37</v>
      </c>
      <c r="C31" s="21" t="s">
        <v>38</v>
      </c>
      <c r="D31" s="77"/>
      <c r="E31" s="77"/>
      <c r="F31" s="77"/>
      <c r="G31" s="77"/>
      <c r="H31" s="77"/>
      <c r="I31" s="77"/>
      <c r="J31" s="77"/>
      <c r="K31" s="77"/>
      <c r="L31" s="77"/>
      <c r="M31" s="79" t="s">
        <v>39</v>
      </c>
    </row>
    <row r="32" spans="1:13" ht="45" x14ac:dyDescent="0.25">
      <c r="A32" s="78"/>
      <c r="B32" s="22" t="s">
        <v>40</v>
      </c>
      <c r="C32" s="22" t="s">
        <v>38</v>
      </c>
      <c r="D32" s="77"/>
      <c r="E32" s="77"/>
      <c r="F32" s="77"/>
      <c r="G32" s="77"/>
      <c r="H32" s="77"/>
      <c r="I32" s="77"/>
      <c r="J32" s="77"/>
      <c r="K32" s="77"/>
      <c r="L32" s="77"/>
      <c r="M32" s="79" t="s">
        <v>39</v>
      </c>
    </row>
    <row r="33" spans="1:13" ht="45" x14ac:dyDescent="0.25">
      <c r="A33" s="78"/>
      <c r="B33" s="22" t="s">
        <v>41</v>
      </c>
      <c r="C33" s="22" t="s">
        <v>38</v>
      </c>
      <c r="D33" s="77"/>
      <c r="E33" s="77"/>
      <c r="F33" s="77"/>
      <c r="G33" s="77"/>
      <c r="H33" s="77"/>
      <c r="I33" s="77"/>
      <c r="J33" s="77"/>
      <c r="K33" s="77"/>
      <c r="L33" s="77"/>
      <c r="M33" s="79" t="s">
        <v>39</v>
      </c>
    </row>
    <row r="34" spans="1:13" ht="45" x14ac:dyDescent="0.25">
      <c r="A34" s="78"/>
      <c r="B34" s="22" t="s">
        <v>42</v>
      </c>
      <c r="C34" s="22" t="s">
        <v>38</v>
      </c>
      <c r="D34" s="77"/>
      <c r="E34" s="77"/>
      <c r="F34" s="77"/>
      <c r="G34" s="77"/>
      <c r="H34" s="77"/>
      <c r="I34" s="77"/>
      <c r="J34" s="77"/>
      <c r="K34" s="77"/>
      <c r="L34" s="77"/>
      <c r="M34" s="79" t="s">
        <v>39</v>
      </c>
    </row>
    <row r="35" spans="1:13" ht="45" x14ac:dyDescent="0.25">
      <c r="A35" s="75">
        <v>10</v>
      </c>
      <c r="B35" s="21" t="s">
        <v>43</v>
      </c>
      <c r="C35" s="21" t="s">
        <v>44</v>
      </c>
      <c r="D35" s="77"/>
      <c r="E35" s="77"/>
      <c r="F35" s="77"/>
      <c r="G35" s="77"/>
      <c r="H35" s="77"/>
      <c r="I35" s="77"/>
      <c r="J35" s="77"/>
      <c r="K35" s="77"/>
      <c r="L35" s="77"/>
      <c r="M35" s="79" t="s">
        <v>39</v>
      </c>
    </row>
    <row r="36" spans="1:13" x14ac:dyDescent="0.25">
      <c r="A36" s="75">
        <v>11</v>
      </c>
      <c r="B36" s="21" t="s">
        <v>45</v>
      </c>
      <c r="C36" s="21" t="s">
        <v>46</v>
      </c>
      <c r="D36" s="77"/>
      <c r="E36" s="77"/>
      <c r="F36" s="77"/>
      <c r="G36" s="77"/>
      <c r="H36" s="77"/>
      <c r="I36" s="77"/>
      <c r="J36" s="77"/>
      <c r="K36" s="77"/>
      <c r="L36" s="77"/>
      <c r="M36" s="78"/>
    </row>
    <row r="37" spans="1:13" ht="45" x14ac:dyDescent="0.25">
      <c r="A37" s="75">
        <v>12</v>
      </c>
      <c r="B37" s="21" t="s">
        <v>47</v>
      </c>
      <c r="C37" s="21"/>
      <c r="D37" s="77"/>
      <c r="E37" s="77"/>
      <c r="F37" s="77"/>
      <c r="G37" s="77"/>
      <c r="H37" s="77"/>
      <c r="I37" s="77"/>
      <c r="J37" s="77"/>
      <c r="K37" s="77"/>
      <c r="L37" s="77"/>
      <c r="M37" s="79" t="s">
        <v>39</v>
      </c>
    </row>
    <row r="38" spans="1:13" ht="45" x14ac:dyDescent="0.25">
      <c r="A38" s="75">
        <v>13</v>
      </c>
      <c r="B38" s="21" t="s">
        <v>48</v>
      </c>
      <c r="C38" s="21"/>
      <c r="D38" s="77"/>
      <c r="E38" s="77"/>
      <c r="F38" s="77"/>
      <c r="G38" s="77"/>
      <c r="H38" s="77"/>
      <c r="I38" s="77"/>
      <c r="J38" s="77"/>
      <c r="K38" s="77"/>
      <c r="L38" s="77"/>
      <c r="M38" s="79" t="s">
        <v>39</v>
      </c>
    </row>
    <row r="39" spans="1:13" ht="45" x14ac:dyDescent="0.25">
      <c r="A39" s="75">
        <v>14</v>
      </c>
      <c r="B39" s="23" t="s">
        <v>49</v>
      </c>
      <c r="C39" s="23"/>
      <c r="D39" s="77"/>
      <c r="E39" s="77"/>
      <c r="F39" s="77"/>
      <c r="G39" s="77"/>
      <c r="H39" s="77"/>
      <c r="I39" s="77"/>
      <c r="J39" s="77"/>
      <c r="K39" s="77"/>
      <c r="L39" s="77"/>
      <c r="M39" s="79" t="s">
        <v>39</v>
      </c>
    </row>
    <row r="40" spans="1:13" x14ac:dyDescent="0.25">
      <c r="A40" s="78"/>
      <c r="B40" s="24"/>
      <c r="C40" s="24"/>
      <c r="D40" s="77"/>
      <c r="E40" s="77"/>
      <c r="F40" s="77"/>
      <c r="G40" s="77"/>
      <c r="H40" s="77"/>
      <c r="I40" s="77"/>
      <c r="J40" s="77"/>
      <c r="K40" s="77"/>
      <c r="L40" s="77"/>
      <c r="M40" s="78"/>
    </row>
    <row r="41" spans="1:13" ht="15.75" x14ac:dyDescent="0.25">
      <c r="A41" s="17" t="s">
        <v>50</v>
      </c>
      <c r="B41" s="72"/>
      <c r="C41" s="72"/>
      <c r="D41" s="77"/>
      <c r="E41" s="77"/>
      <c r="F41" s="77"/>
      <c r="G41" s="77"/>
      <c r="H41" s="77"/>
      <c r="I41" s="77"/>
      <c r="J41" s="77"/>
      <c r="K41" s="77"/>
      <c r="L41" s="77"/>
      <c r="M41" s="78"/>
    </row>
    <row r="42" spans="1:13" ht="15.75" x14ac:dyDescent="0.25">
      <c r="A42" s="8" t="s">
        <v>51</v>
      </c>
      <c r="B42" s="80"/>
      <c r="C42" s="80"/>
      <c r="D42" s="77"/>
      <c r="E42" s="77"/>
      <c r="F42" s="77"/>
      <c r="G42" s="77"/>
      <c r="H42" s="77"/>
      <c r="I42" s="77"/>
      <c r="J42" s="77"/>
      <c r="K42" s="77"/>
      <c r="L42" s="77"/>
      <c r="M42" s="78"/>
    </row>
    <row r="43" spans="1:13" x14ac:dyDescent="0.25">
      <c r="A43" s="75">
        <v>1</v>
      </c>
      <c r="B43" s="3" t="s">
        <v>52</v>
      </c>
      <c r="C43" s="3" t="s">
        <v>53</v>
      </c>
      <c r="D43" s="77"/>
      <c r="E43" s="77"/>
      <c r="F43" s="77"/>
      <c r="G43" s="77"/>
      <c r="H43" s="77"/>
      <c r="I43" s="77"/>
      <c r="J43" s="77"/>
      <c r="K43" s="77"/>
      <c r="L43" s="77"/>
      <c r="M43" s="78"/>
    </row>
    <row r="44" spans="1:13" x14ac:dyDescent="0.25">
      <c r="A44" s="78"/>
      <c r="B44" s="20" t="s">
        <v>54</v>
      </c>
      <c r="C44" s="20" t="s">
        <v>53</v>
      </c>
      <c r="D44" s="81"/>
      <c r="E44" s="81"/>
      <c r="F44" s="81"/>
      <c r="G44" s="81"/>
      <c r="H44" s="81"/>
      <c r="I44" s="81"/>
      <c r="J44" s="81"/>
      <c r="K44" s="81"/>
      <c r="L44" s="77"/>
      <c r="M44" s="78"/>
    </row>
    <row r="45" spans="1:13" x14ac:dyDescent="0.25">
      <c r="A45" s="78"/>
      <c r="B45" s="20" t="s">
        <v>40</v>
      </c>
      <c r="C45" s="20" t="s">
        <v>53</v>
      </c>
      <c r="D45" s="81"/>
      <c r="E45" s="81"/>
      <c r="F45" s="81"/>
      <c r="G45" s="81"/>
      <c r="H45" s="81"/>
      <c r="I45" s="81"/>
      <c r="J45" s="81"/>
      <c r="K45" s="81"/>
      <c r="L45" s="77"/>
      <c r="M45" s="78"/>
    </row>
    <row r="46" spans="1:13" x14ac:dyDescent="0.25">
      <c r="A46" s="78"/>
      <c r="B46" s="20" t="s">
        <v>55</v>
      </c>
      <c r="C46" s="20" t="s">
        <v>53</v>
      </c>
      <c r="D46" s="81"/>
      <c r="E46" s="81"/>
      <c r="F46" s="81"/>
      <c r="G46" s="81"/>
      <c r="H46" s="81"/>
      <c r="I46" s="81"/>
      <c r="J46" s="81"/>
      <c r="K46" s="81"/>
      <c r="L46" s="77"/>
      <c r="M46" s="78"/>
    </row>
    <row r="47" spans="1:13" x14ac:dyDescent="0.25">
      <c r="A47" s="78"/>
      <c r="B47" s="20" t="s">
        <v>56</v>
      </c>
      <c r="C47" s="20" t="s">
        <v>53</v>
      </c>
      <c r="D47" s="81"/>
      <c r="E47" s="81"/>
      <c r="F47" s="81"/>
      <c r="G47" s="81"/>
      <c r="H47" s="81"/>
      <c r="I47" s="81"/>
      <c r="J47" s="81"/>
      <c r="K47" s="81"/>
      <c r="L47" s="77"/>
      <c r="M47" s="78"/>
    </row>
    <row r="48" spans="1:13" x14ac:dyDescent="0.25">
      <c r="A48" s="78"/>
      <c r="B48" s="20" t="s">
        <v>57</v>
      </c>
      <c r="C48" s="20" t="s">
        <v>53</v>
      </c>
      <c r="D48" s="77"/>
      <c r="E48" s="77"/>
      <c r="F48" s="77"/>
      <c r="G48" s="77"/>
      <c r="H48" s="77"/>
      <c r="I48" s="77"/>
      <c r="J48" s="77"/>
      <c r="K48" s="77"/>
      <c r="L48" s="81"/>
      <c r="M48" s="78"/>
    </row>
    <row r="49" spans="1:13" ht="30" x14ac:dyDescent="0.25">
      <c r="A49" s="78"/>
      <c r="B49" s="107" t="s">
        <v>58</v>
      </c>
      <c r="C49" s="107" t="s">
        <v>53</v>
      </c>
      <c r="D49" s="77"/>
      <c r="E49" s="77"/>
      <c r="F49" s="77"/>
      <c r="G49" s="77"/>
      <c r="H49" s="77"/>
      <c r="I49" s="77"/>
      <c r="J49" s="77"/>
      <c r="K49" s="77"/>
      <c r="L49" s="81"/>
      <c r="M49" s="85" t="s">
        <v>59</v>
      </c>
    </row>
    <row r="50" spans="1:13" ht="60" x14ac:dyDescent="0.25">
      <c r="A50" s="78"/>
      <c r="B50" s="108" t="s">
        <v>60</v>
      </c>
      <c r="C50" s="107" t="s">
        <v>61</v>
      </c>
      <c r="D50" s="77"/>
      <c r="E50" s="77"/>
      <c r="F50" s="77"/>
      <c r="G50" s="77"/>
      <c r="H50" s="77"/>
      <c r="I50" s="77"/>
      <c r="J50" s="77"/>
      <c r="K50" s="77"/>
      <c r="L50" s="81"/>
      <c r="M50" s="85" t="s">
        <v>62</v>
      </c>
    </row>
    <row r="51" spans="1:13" x14ac:dyDescent="0.25">
      <c r="A51" s="75">
        <v>2</v>
      </c>
      <c r="B51" s="3" t="s">
        <v>63</v>
      </c>
      <c r="C51" s="3" t="s">
        <v>53</v>
      </c>
      <c r="D51" s="77"/>
      <c r="E51" s="77"/>
      <c r="F51" s="77"/>
      <c r="G51" s="77"/>
      <c r="H51" s="77"/>
      <c r="I51" s="77"/>
      <c r="J51" s="77"/>
      <c r="K51" s="77"/>
      <c r="L51" s="77"/>
      <c r="M51" s="78"/>
    </row>
    <row r="52" spans="1:13" x14ac:dyDescent="0.25">
      <c r="A52" s="78"/>
      <c r="B52" s="20" t="s">
        <v>54</v>
      </c>
      <c r="C52" s="20" t="s">
        <v>53</v>
      </c>
      <c r="D52" s="81"/>
      <c r="E52" s="81"/>
      <c r="F52" s="81"/>
      <c r="G52" s="81"/>
      <c r="H52" s="81"/>
      <c r="I52" s="81"/>
      <c r="J52" s="81"/>
      <c r="K52" s="81"/>
      <c r="L52" s="77"/>
      <c r="M52" s="78"/>
    </row>
    <row r="53" spans="1:13" x14ac:dyDescent="0.25">
      <c r="A53" s="78"/>
      <c r="B53" s="20" t="s">
        <v>40</v>
      </c>
      <c r="C53" s="20" t="s">
        <v>53</v>
      </c>
      <c r="D53" s="81"/>
      <c r="E53" s="81"/>
      <c r="F53" s="81"/>
      <c r="G53" s="81"/>
      <c r="H53" s="81"/>
      <c r="I53" s="81"/>
      <c r="J53" s="81"/>
      <c r="K53" s="81"/>
      <c r="L53" s="81"/>
      <c r="M53" s="78"/>
    </row>
    <row r="54" spans="1:13" x14ac:dyDescent="0.25">
      <c r="A54" s="78"/>
      <c r="B54" s="20" t="s">
        <v>55</v>
      </c>
      <c r="C54" s="20" t="s">
        <v>53</v>
      </c>
      <c r="D54" s="81"/>
      <c r="E54" s="81"/>
      <c r="F54" s="81"/>
      <c r="G54" s="81"/>
      <c r="H54" s="81"/>
      <c r="I54" s="81"/>
      <c r="J54" s="81"/>
      <c r="K54" s="81"/>
      <c r="L54" s="77"/>
      <c r="M54" s="78"/>
    </row>
    <row r="55" spans="1:13" x14ac:dyDescent="0.25">
      <c r="A55" s="78"/>
      <c r="B55" s="25" t="s">
        <v>64</v>
      </c>
      <c r="C55" s="25" t="s">
        <v>53</v>
      </c>
      <c r="D55" s="81"/>
      <c r="E55" s="81"/>
      <c r="F55" s="81"/>
      <c r="G55" s="81"/>
      <c r="H55" s="81"/>
      <c r="I55" s="81"/>
      <c r="J55" s="81"/>
      <c r="K55" s="81"/>
      <c r="L55" s="77"/>
      <c r="M55" s="78"/>
    </row>
    <row r="56" spans="1:13" x14ac:dyDescent="0.25">
      <c r="A56" s="75">
        <v>3</v>
      </c>
      <c r="B56" s="26" t="s">
        <v>65</v>
      </c>
      <c r="C56" s="26" t="s">
        <v>66</v>
      </c>
      <c r="D56" s="77"/>
      <c r="E56" s="77"/>
      <c r="F56" s="77"/>
      <c r="G56" s="77"/>
      <c r="H56" s="77"/>
      <c r="I56" s="77"/>
      <c r="J56" s="77"/>
      <c r="K56" s="77"/>
      <c r="L56" s="77"/>
      <c r="M56" s="78"/>
    </row>
    <row r="57" spans="1:13" x14ac:dyDescent="0.25">
      <c r="A57" s="75">
        <v>4</v>
      </c>
      <c r="B57" s="23" t="s">
        <v>67</v>
      </c>
      <c r="C57" s="23"/>
      <c r="D57" s="77"/>
      <c r="E57" s="77"/>
      <c r="F57" s="77"/>
      <c r="G57" s="77"/>
      <c r="H57" s="77"/>
      <c r="I57" s="77"/>
      <c r="J57" s="77"/>
      <c r="K57" s="77"/>
      <c r="L57" s="77"/>
      <c r="M57" s="78"/>
    </row>
    <row r="58" spans="1:13" x14ac:dyDescent="0.25">
      <c r="A58" s="75"/>
      <c r="B58" s="23" t="s">
        <v>68</v>
      </c>
      <c r="C58" s="23" t="s">
        <v>69</v>
      </c>
      <c r="D58" s="77"/>
      <c r="E58" s="77"/>
      <c r="F58" s="77"/>
      <c r="G58" s="77"/>
      <c r="H58" s="77"/>
      <c r="I58" s="77"/>
      <c r="J58" s="77"/>
      <c r="K58" s="77"/>
      <c r="L58" s="77"/>
      <c r="M58" s="78"/>
    </row>
    <row r="59" spans="1:13" x14ac:dyDescent="0.25">
      <c r="A59" s="78"/>
      <c r="B59" s="23" t="s">
        <v>70</v>
      </c>
      <c r="C59" s="23" t="s">
        <v>69</v>
      </c>
      <c r="D59" s="77"/>
      <c r="E59" s="77"/>
      <c r="F59" s="77"/>
      <c r="G59" s="77"/>
      <c r="H59" s="77"/>
      <c r="I59" s="77"/>
      <c r="J59" s="77"/>
      <c r="K59" s="77"/>
      <c r="L59" s="77"/>
      <c r="M59" s="82"/>
    </row>
    <row r="60" spans="1:13" x14ac:dyDescent="0.25">
      <c r="A60" s="78"/>
      <c r="B60" s="27" t="s">
        <v>71</v>
      </c>
      <c r="C60" s="23" t="s">
        <v>69</v>
      </c>
      <c r="D60" s="77"/>
      <c r="E60" s="77"/>
      <c r="F60" s="77"/>
      <c r="G60" s="77"/>
      <c r="H60" s="77"/>
      <c r="I60" s="77"/>
      <c r="J60" s="77"/>
      <c r="K60" s="77"/>
      <c r="L60" s="77"/>
      <c r="M60" s="82"/>
    </row>
    <row r="61" spans="1:13" x14ac:dyDescent="0.25">
      <c r="A61" s="78"/>
      <c r="B61" s="27" t="s">
        <v>72</v>
      </c>
      <c r="C61" s="23" t="s">
        <v>69</v>
      </c>
      <c r="D61" s="77"/>
      <c r="E61" s="77"/>
      <c r="F61" s="77"/>
      <c r="G61" s="77"/>
      <c r="H61" s="77"/>
      <c r="I61" s="77"/>
      <c r="J61" s="77"/>
      <c r="K61" s="77"/>
      <c r="L61" s="77"/>
      <c r="M61" s="83" t="s">
        <v>73</v>
      </c>
    </row>
    <row r="62" spans="1:13" x14ac:dyDescent="0.25">
      <c r="A62" s="75">
        <v>5</v>
      </c>
      <c r="B62" s="21" t="s">
        <v>74</v>
      </c>
      <c r="C62" s="21" t="s">
        <v>53</v>
      </c>
      <c r="D62" s="77"/>
      <c r="E62" s="77"/>
      <c r="F62" s="77"/>
      <c r="G62" s="77"/>
      <c r="H62" s="77"/>
      <c r="I62" s="77"/>
      <c r="J62" s="77"/>
      <c r="K62" s="77"/>
      <c r="L62" s="77"/>
      <c r="M62" s="78"/>
    </row>
    <row r="63" spans="1:13" x14ac:dyDescent="0.25">
      <c r="A63" s="78"/>
      <c r="B63" s="22" t="s">
        <v>54</v>
      </c>
      <c r="C63" s="22" t="s">
        <v>53</v>
      </c>
      <c r="D63" s="81"/>
      <c r="E63" s="81"/>
      <c r="F63" s="81"/>
      <c r="G63" s="81"/>
      <c r="H63" s="81"/>
      <c r="I63" s="81"/>
      <c r="J63" s="81"/>
      <c r="K63" s="81"/>
      <c r="L63" s="81"/>
      <c r="M63" s="78"/>
    </row>
    <row r="64" spans="1:13" x14ac:dyDescent="0.25">
      <c r="A64" s="78"/>
      <c r="B64" s="22" t="s">
        <v>40</v>
      </c>
      <c r="C64" s="22" t="s">
        <v>53</v>
      </c>
      <c r="D64" s="81"/>
      <c r="E64" s="81"/>
      <c r="F64" s="81"/>
      <c r="G64" s="81"/>
      <c r="H64" s="81"/>
      <c r="I64" s="81"/>
      <c r="J64" s="81"/>
      <c r="K64" s="81"/>
      <c r="L64" s="77"/>
      <c r="M64" s="78"/>
    </row>
    <row r="65" spans="1:13" x14ac:dyDescent="0.25">
      <c r="A65" s="78"/>
      <c r="B65" s="22" t="s">
        <v>55</v>
      </c>
      <c r="C65" s="22" t="s">
        <v>53</v>
      </c>
      <c r="D65" s="81"/>
      <c r="E65" s="81"/>
      <c r="F65" s="81"/>
      <c r="G65" s="81"/>
      <c r="H65" s="81"/>
      <c r="I65" s="81"/>
      <c r="J65" s="81"/>
      <c r="K65" s="81"/>
      <c r="L65" s="77"/>
      <c r="M65" s="78"/>
    </row>
    <row r="66" spans="1:13" x14ac:dyDescent="0.25">
      <c r="A66" s="78"/>
      <c r="B66" s="22" t="s">
        <v>56</v>
      </c>
      <c r="C66" s="22" t="s">
        <v>53</v>
      </c>
      <c r="D66" s="81"/>
      <c r="E66" s="81"/>
      <c r="F66" s="81"/>
      <c r="G66" s="81"/>
      <c r="H66" s="81"/>
      <c r="I66" s="81"/>
      <c r="J66" s="81"/>
      <c r="K66" s="81"/>
      <c r="L66" s="77"/>
      <c r="M66" s="78"/>
    </row>
    <row r="67" spans="1:13" x14ac:dyDescent="0.25">
      <c r="A67" s="78"/>
      <c r="B67" s="22" t="s">
        <v>64</v>
      </c>
      <c r="C67" s="22" t="s">
        <v>53</v>
      </c>
      <c r="D67" s="81"/>
      <c r="E67" s="81"/>
      <c r="F67" s="81"/>
      <c r="G67" s="81"/>
      <c r="H67" s="81"/>
      <c r="I67" s="81"/>
      <c r="J67" s="81"/>
      <c r="K67" s="81"/>
      <c r="L67" s="77"/>
      <c r="M67" s="78"/>
    </row>
    <row r="68" spans="1:13" x14ac:dyDescent="0.25">
      <c r="A68" s="78"/>
      <c r="B68" s="22" t="s">
        <v>75</v>
      </c>
      <c r="C68" s="22" t="s">
        <v>53</v>
      </c>
      <c r="D68" s="81"/>
      <c r="E68" s="81"/>
      <c r="F68" s="81"/>
      <c r="G68" s="81"/>
      <c r="H68" s="81"/>
      <c r="I68" s="81"/>
      <c r="J68" s="81"/>
      <c r="K68" s="81"/>
      <c r="L68" s="77"/>
      <c r="M68" s="78"/>
    </row>
    <row r="69" spans="1:13" x14ac:dyDescent="0.25">
      <c r="A69" s="78"/>
      <c r="B69" s="28" t="s">
        <v>76</v>
      </c>
      <c r="C69" s="22" t="s">
        <v>53</v>
      </c>
      <c r="D69" s="81"/>
      <c r="E69" s="81"/>
      <c r="F69" s="81"/>
      <c r="G69" s="81"/>
      <c r="H69" s="81"/>
      <c r="I69" s="81"/>
      <c r="J69" s="81"/>
      <c r="K69" s="81"/>
      <c r="L69" s="77"/>
      <c r="M69" s="78"/>
    </row>
    <row r="70" spans="1:13" ht="15.75" x14ac:dyDescent="0.25">
      <c r="A70" s="29" t="s">
        <v>77</v>
      </c>
      <c r="B70" s="84"/>
      <c r="C70" s="84"/>
      <c r="D70" s="77"/>
      <c r="E70" s="77"/>
      <c r="F70" s="77"/>
      <c r="G70" s="77"/>
      <c r="H70" s="77"/>
      <c r="I70" s="77"/>
      <c r="J70" s="77"/>
      <c r="K70" s="77"/>
      <c r="L70" s="77"/>
      <c r="M70" s="78"/>
    </row>
    <row r="71" spans="1:13" x14ac:dyDescent="0.25">
      <c r="A71" s="75">
        <v>1</v>
      </c>
      <c r="B71" s="19" t="s">
        <v>78</v>
      </c>
      <c r="C71" s="19" t="s">
        <v>79</v>
      </c>
      <c r="D71" s="77"/>
      <c r="E71" s="77"/>
      <c r="F71" s="77"/>
      <c r="G71" s="77"/>
      <c r="H71" s="77"/>
      <c r="I71" s="77"/>
      <c r="J71" s="77"/>
      <c r="K71" s="77"/>
      <c r="L71" s="77"/>
      <c r="M71" s="85"/>
    </row>
    <row r="72" spans="1:13" x14ac:dyDescent="0.25">
      <c r="A72" s="75">
        <v>2</v>
      </c>
      <c r="B72" s="19" t="s">
        <v>80</v>
      </c>
      <c r="C72" s="19"/>
      <c r="D72" s="77"/>
      <c r="E72" s="77"/>
      <c r="F72" s="77"/>
      <c r="G72" s="77"/>
      <c r="H72" s="77"/>
      <c r="I72" s="77"/>
      <c r="J72" s="77"/>
      <c r="K72" s="77"/>
      <c r="L72" s="77"/>
      <c r="M72" s="85"/>
    </row>
    <row r="73" spans="1:13" x14ac:dyDescent="0.25">
      <c r="A73" s="78"/>
      <c r="B73" s="25" t="s">
        <v>81</v>
      </c>
      <c r="C73" s="25" t="s">
        <v>79</v>
      </c>
      <c r="D73" s="81"/>
      <c r="E73" s="81"/>
      <c r="F73" s="81"/>
      <c r="G73" s="81"/>
      <c r="H73" s="81"/>
      <c r="I73" s="81"/>
      <c r="J73" s="81"/>
      <c r="K73" s="81"/>
      <c r="L73" s="77"/>
      <c r="M73" s="85"/>
    </row>
    <row r="74" spans="1:13" x14ac:dyDescent="0.25">
      <c r="A74" s="78"/>
      <c r="B74" s="25" t="s">
        <v>54</v>
      </c>
      <c r="C74" s="25" t="s">
        <v>79</v>
      </c>
      <c r="D74" s="81"/>
      <c r="E74" s="81"/>
      <c r="F74" s="81"/>
      <c r="G74" s="81"/>
      <c r="H74" s="81"/>
      <c r="I74" s="81"/>
      <c r="J74" s="81"/>
      <c r="K74" s="81"/>
      <c r="L74" s="77"/>
      <c r="M74" s="85"/>
    </row>
    <row r="75" spans="1:13" x14ac:dyDescent="0.25">
      <c r="A75" s="78"/>
      <c r="B75" s="25" t="s">
        <v>82</v>
      </c>
      <c r="C75" s="25" t="s">
        <v>79</v>
      </c>
      <c r="D75" s="81"/>
      <c r="E75" s="81"/>
      <c r="F75" s="81"/>
      <c r="G75" s="81"/>
      <c r="H75" s="81"/>
      <c r="I75" s="81"/>
      <c r="J75" s="81"/>
      <c r="K75" s="81"/>
      <c r="L75" s="77"/>
      <c r="M75" s="85"/>
    </row>
    <row r="76" spans="1:13" x14ac:dyDescent="0.25">
      <c r="A76" s="78"/>
      <c r="B76" s="25" t="s">
        <v>83</v>
      </c>
      <c r="C76" s="25" t="s">
        <v>79</v>
      </c>
      <c r="D76" s="81"/>
      <c r="E76" s="81"/>
      <c r="F76" s="81"/>
      <c r="G76" s="81"/>
      <c r="H76" s="81"/>
      <c r="I76" s="81"/>
      <c r="J76" s="81"/>
      <c r="K76" s="81"/>
      <c r="L76" s="77"/>
      <c r="M76" s="85"/>
    </row>
    <row r="77" spans="1:13" x14ac:dyDescent="0.25">
      <c r="A77" s="78"/>
      <c r="B77" s="25" t="s">
        <v>84</v>
      </c>
      <c r="C77" s="25" t="s">
        <v>79</v>
      </c>
      <c r="D77" s="81"/>
      <c r="E77" s="81"/>
      <c r="F77" s="81"/>
      <c r="G77" s="81"/>
      <c r="H77" s="81"/>
      <c r="I77" s="81"/>
      <c r="J77" s="81"/>
      <c r="K77" s="81"/>
      <c r="L77" s="77"/>
      <c r="M77" s="85"/>
    </row>
    <row r="78" spans="1:13" x14ac:dyDescent="0.25">
      <c r="A78" s="78"/>
      <c r="B78" s="25" t="s">
        <v>85</v>
      </c>
      <c r="C78" s="25" t="s">
        <v>79</v>
      </c>
      <c r="D78" s="81"/>
      <c r="E78" s="81"/>
      <c r="F78" s="81"/>
      <c r="G78" s="81"/>
      <c r="H78" s="81"/>
      <c r="I78" s="81"/>
      <c r="J78" s="81"/>
      <c r="K78" s="81"/>
      <c r="L78" s="77"/>
      <c r="M78" s="85"/>
    </row>
    <row r="79" spans="1:13" x14ac:dyDescent="0.25">
      <c r="A79" s="78"/>
      <c r="B79" s="25" t="s">
        <v>86</v>
      </c>
      <c r="C79" s="25" t="s">
        <v>79</v>
      </c>
      <c r="D79" s="81"/>
      <c r="E79" s="81"/>
      <c r="F79" s="81"/>
      <c r="G79" s="81"/>
      <c r="H79" s="81"/>
      <c r="I79" s="81"/>
      <c r="J79" s="81"/>
      <c r="K79" s="81"/>
      <c r="L79" s="77"/>
      <c r="M79" s="85"/>
    </row>
    <row r="80" spans="1:13" x14ac:dyDescent="0.25">
      <c r="A80" s="78"/>
      <c r="B80" s="25" t="s">
        <v>87</v>
      </c>
      <c r="C80" s="25" t="s">
        <v>79</v>
      </c>
      <c r="D80" s="81"/>
      <c r="E80" s="81"/>
      <c r="F80" s="81"/>
      <c r="G80" s="81"/>
      <c r="H80" s="81"/>
      <c r="I80" s="81"/>
      <c r="J80" s="81"/>
      <c r="K80" s="81"/>
      <c r="L80" s="77"/>
      <c r="M80" s="85"/>
    </row>
    <row r="81" spans="1:13" x14ac:dyDescent="0.25">
      <c r="A81" s="78"/>
      <c r="B81" s="25" t="s">
        <v>88</v>
      </c>
      <c r="C81" s="25" t="s">
        <v>79</v>
      </c>
      <c r="D81" s="81"/>
      <c r="E81" s="81"/>
      <c r="F81" s="81"/>
      <c r="G81" s="81"/>
      <c r="H81" s="81"/>
      <c r="I81" s="81"/>
      <c r="J81" s="81"/>
      <c r="K81" s="81"/>
      <c r="L81" s="77"/>
      <c r="M81" s="85"/>
    </row>
    <row r="82" spans="1:13" x14ac:dyDescent="0.25">
      <c r="A82" s="78"/>
      <c r="B82" s="25" t="s">
        <v>89</v>
      </c>
      <c r="C82" s="25" t="s">
        <v>79</v>
      </c>
      <c r="D82" s="81"/>
      <c r="E82" s="81"/>
      <c r="F82" s="81"/>
      <c r="G82" s="81"/>
      <c r="H82" s="81"/>
      <c r="I82" s="81"/>
      <c r="J82" s="81"/>
      <c r="K82" s="81"/>
      <c r="L82" s="77"/>
      <c r="M82" s="85"/>
    </row>
    <row r="83" spans="1:13" ht="45" x14ac:dyDescent="0.25">
      <c r="A83" s="75">
        <v>3</v>
      </c>
      <c r="B83" s="30" t="s">
        <v>90</v>
      </c>
      <c r="C83" s="31" t="s">
        <v>66</v>
      </c>
      <c r="D83" s="81"/>
      <c r="E83" s="81"/>
      <c r="F83" s="81"/>
      <c r="G83" s="81"/>
      <c r="H83" s="81"/>
      <c r="I83" s="81"/>
      <c r="J83" s="81"/>
      <c r="K83" s="81"/>
      <c r="L83" s="77"/>
      <c r="M83" s="78"/>
    </row>
    <row r="84" spans="1:13" ht="33.75" x14ac:dyDescent="0.25">
      <c r="A84" s="75"/>
      <c r="B84" s="30" t="s">
        <v>91</v>
      </c>
      <c r="C84" s="31" t="s">
        <v>66</v>
      </c>
      <c r="D84" s="77"/>
      <c r="E84" s="77"/>
      <c r="F84" s="77"/>
      <c r="G84" s="77"/>
      <c r="H84" s="77"/>
      <c r="I84" s="77"/>
      <c r="J84" s="77"/>
      <c r="K84" s="77"/>
      <c r="L84" s="77"/>
      <c r="M84" s="78"/>
    </row>
    <row r="85" spans="1:13" ht="45" customHeight="1" x14ac:dyDescent="0.25">
      <c r="A85" s="75">
        <v>4</v>
      </c>
      <c r="B85" s="32" t="s">
        <v>92</v>
      </c>
      <c r="C85" s="27" t="s">
        <v>93</v>
      </c>
      <c r="D85" s="76"/>
      <c r="E85" s="76"/>
      <c r="F85" s="76"/>
      <c r="G85" s="76"/>
      <c r="H85" s="76"/>
      <c r="I85" s="76"/>
      <c r="J85" s="77"/>
      <c r="K85" s="77"/>
      <c r="L85" s="77"/>
      <c r="M85" s="85"/>
    </row>
    <row r="86" spans="1:13" x14ac:dyDescent="0.25">
      <c r="A86" s="75"/>
      <c r="B86" s="33" t="s">
        <v>81</v>
      </c>
      <c r="C86" s="27" t="s">
        <v>93</v>
      </c>
      <c r="D86" s="86"/>
      <c r="E86" s="86"/>
      <c r="F86" s="86"/>
      <c r="G86" s="86"/>
      <c r="H86" s="86"/>
      <c r="I86" s="86"/>
      <c r="J86" s="81"/>
      <c r="K86" s="81"/>
      <c r="L86" s="77"/>
      <c r="M86" s="85"/>
    </row>
    <row r="87" spans="1:13" x14ac:dyDescent="0.25">
      <c r="A87" s="75"/>
      <c r="B87" s="33" t="s">
        <v>54</v>
      </c>
      <c r="C87" s="27" t="s">
        <v>93</v>
      </c>
      <c r="D87" s="86"/>
      <c r="E87" s="86"/>
      <c r="F87" s="86"/>
      <c r="G87" s="86"/>
      <c r="H87" s="86"/>
      <c r="I87" s="86"/>
      <c r="J87" s="81"/>
      <c r="K87" s="81"/>
      <c r="L87" s="77"/>
      <c r="M87" s="85"/>
    </row>
    <row r="88" spans="1:13" x14ac:dyDescent="0.25">
      <c r="A88" s="75"/>
      <c r="B88" s="33" t="s">
        <v>82</v>
      </c>
      <c r="C88" s="27" t="s">
        <v>93</v>
      </c>
      <c r="D88" s="86"/>
      <c r="E88" s="86"/>
      <c r="F88" s="86"/>
      <c r="G88" s="86"/>
      <c r="H88" s="86"/>
      <c r="I88" s="86"/>
      <c r="J88" s="81"/>
      <c r="K88" s="81"/>
      <c r="L88" s="77"/>
      <c r="M88" s="85"/>
    </row>
    <row r="89" spans="1:13" x14ac:dyDescent="0.25">
      <c r="A89" s="75"/>
      <c r="B89" s="33" t="s">
        <v>83</v>
      </c>
      <c r="C89" s="27" t="s">
        <v>93</v>
      </c>
      <c r="D89" s="86"/>
      <c r="E89" s="86"/>
      <c r="F89" s="86"/>
      <c r="G89" s="86"/>
      <c r="H89" s="86"/>
      <c r="I89" s="86"/>
      <c r="J89" s="81"/>
      <c r="K89" s="81"/>
      <c r="L89" s="77"/>
      <c r="M89" s="85"/>
    </row>
    <row r="90" spans="1:13" x14ac:dyDescent="0.25">
      <c r="A90" s="75"/>
      <c r="B90" s="33" t="s">
        <v>84</v>
      </c>
      <c r="C90" s="27" t="s">
        <v>93</v>
      </c>
      <c r="D90" s="86"/>
      <c r="E90" s="86"/>
      <c r="F90" s="86"/>
      <c r="G90" s="86"/>
      <c r="H90" s="86"/>
      <c r="I90" s="86"/>
      <c r="J90" s="81"/>
      <c r="K90" s="81"/>
      <c r="L90" s="77"/>
      <c r="M90" s="85"/>
    </row>
    <row r="91" spans="1:13" x14ac:dyDescent="0.25">
      <c r="A91" s="75"/>
      <c r="B91" s="33" t="s">
        <v>58</v>
      </c>
      <c r="C91" s="27" t="s">
        <v>94</v>
      </c>
      <c r="D91" s="86"/>
      <c r="E91" s="86"/>
      <c r="F91" s="86"/>
      <c r="G91" s="86"/>
      <c r="H91" s="86"/>
      <c r="I91" s="86"/>
      <c r="J91" s="81"/>
      <c r="K91" s="81"/>
      <c r="L91" s="77"/>
      <c r="M91" s="85"/>
    </row>
    <row r="92" spans="1:13" x14ac:dyDescent="0.25">
      <c r="A92" s="75"/>
      <c r="B92" s="33" t="s">
        <v>85</v>
      </c>
      <c r="C92" s="27" t="s">
        <v>93</v>
      </c>
      <c r="D92" s="86"/>
      <c r="E92" s="86"/>
      <c r="F92" s="86"/>
      <c r="G92" s="86"/>
      <c r="H92" s="86"/>
      <c r="I92" s="86"/>
      <c r="J92" s="81"/>
      <c r="K92" s="81"/>
      <c r="L92" s="77"/>
      <c r="M92" s="85"/>
    </row>
    <row r="93" spans="1:13" x14ac:dyDescent="0.25">
      <c r="A93" s="75"/>
      <c r="B93" s="33" t="s">
        <v>86</v>
      </c>
      <c r="C93" s="27" t="s">
        <v>93</v>
      </c>
      <c r="D93" s="86"/>
      <c r="E93" s="86"/>
      <c r="F93" s="86"/>
      <c r="G93" s="86"/>
      <c r="H93" s="86"/>
      <c r="I93" s="86"/>
      <c r="J93" s="81"/>
      <c r="K93" s="81"/>
      <c r="L93" s="77"/>
      <c r="M93" s="85"/>
    </row>
    <row r="94" spans="1:13" x14ac:dyDescent="0.25">
      <c r="A94" s="75"/>
      <c r="B94" s="33" t="s">
        <v>87</v>
      </c>
      <c r="C94" s="27" t="s">
        <v>93</v>
      </c>
      <c r="D94" s="86"/>
      <c r="E94" s="86"/>
      <c r="F94" s="86"/>
      <c r="G94" s="86"/>
      <c r="H94" s="86"/>
      <c r="I94" s="86"/>
      <c r="J94" s="81"/>
      <c r="K94" s="81"/>
      <c r="L94" s="77"/>
      <c r="M94" s="85"/>
    </row>
    <row r="95" spans="1:13" x14ac:dyDescent="0.25">
      <c r="A95" s="75"/>
      <c r="B95" s="33" t="s">
        <v>88</v>
      </c>
      <c r="C95" s="27" t="s">
        <v>93</v>
      </c>
      <c r="D95" s="76"/>
      <c r="E95" s="76"/>
      <c r="F95" s="76"/>
      <c r="G95" s="76"/>
      <c r="H95" s="76"/>
      <c r="I95" s="76"/>
      <c r="J95" s="77"/>
      <c r="K95" s="77"/>
      <c r="L95" s="77"/>
      <c r="M95" s="85"/>
    </row>
    <row r="96" spans="1:13" x14ac:dyDescent="0.25">
      <c r="A96" s="75"/>
      <c r="B96" s="33" t="s">
        <v>89</v>
      </c>
      <c r="C96" s="27" t="s">
        <v>93</v>
      </c>
      <c r="D96" s="76"/>
      <c r="E96" s="76"/>
      <c r="F96" s="76"/>
      <c r="G96" s="76"/>
      <c r="H96" s="76"/>
      <c r="I96" s="76"/>
      <c r="J96" s="77"/>
      <c r="K96" s="77"/>
      <c r="L96" s="77"/>
      <c r="M96" s="85"/>
    </row>
    <row r="97" spans="1:13" ht="60" x14ac:dyDescent="0.25">
      <c r="A97" s="75"/>
      <c r="B97" s="112" t="s">
        <v>95</v>
      </c>
      <c r="C97" s="112" t="s">
        <v>96</v>
      </c>
      <c r="D97" s="76"/>
      <c r="E97" s="76"/>
      <c r="F97" s="76"/>
      <c r="G97" s="76"/>
      <c r="H97" s="76"/>
      <c r="I97" s="76"/>
      <c r="J97" s="77"/>
      <c r="K97" s="77"/>
      <c r="L97" s="77"/>
      <c r="M97" s="85" t="s">
        <v>97</v>
      </c>
    </row>
    <row r="98" spans="1:13" x14ac:dyDescent="0.25">
      <c r="A98" s="75">
        <v>5</v>
      </c>
      <c r="B98" s="32" t="s">
        <v>98</v>
      </c>
      <c r="C98" s="32" t="s">
        <v>79</v>
      </c>
      <c r="D98" s="77"/>
      <c r="E98" s="77"/>
      <c r="F98" s="77"/>
      <c r="G98" s="77"/>
      <c r="H98" s="77"/>
      <c r="I98" s="77"/>
      <c r="J98" s="77"/>
      <c r="K98" s="77"/>
      <c r="L98" s="77"/>
      <c r="M98" s="78"/>
    </row>
    <row r="99" spans="1:13" ht="22.5" x14ac:dyDescent="0.25">
      <c r="A99" s="75">
        <v>6</v>
      </c>
      <c r="B99" s="34" t="s">
        <v>99</v>
      </c>
      <c r="C99" s="35" t="s">
        <v>79</v>
      </c>
      <c r="D99" s="81"/>
      <c r="E99" s="81"/>
      <c r="F99" s="81"/>
      <c r="G99" s="81"/>
      <c r="H99" s="81"/>
      <c r="I99" s="81"/>
      <c r="J99" s="81"/>
      <c r="K99" s="81"/>
      <c r="L99" s="77"/>
      <c r="M99" s="78"/>
    </row>
    <row r="100" spans="1:13" ht="67.5" x14ac:dyDescent="0.25">
      <c r="A100" s="75">
        <v>7</v>
      </c>
      <c r="B100" s="23" t="s">
        <v>100</v>
      </c>
      <c r="C100" s="23"/>
      <c r="D100" s="77"/>
      <c r="E100" s="77"/>
      <c r="F100" s="77"/>
      <c r="G100" s="77"/>
      <c r="H100" s="77"/>
      <c r="I100" s="77"/>
      <c r="J100" s="77"/>
      <c r="K100" s="77"/>
      <c r="L100" s="77"/>
      <c r="M100" s="78"/>
    </row>
    <row r="101" spans="1:13" ht="15.75" x14ac:dyDescent="0.25">
      <c r="A101" s="8" t="s">
        <v>101</v>
      </c>
      <c r="B101" s="80"/>
      <c r="C101" s="80"/>
      <c r="D101" s="77"/>
      <c r="E101" s="77"/>
      <c r="F101" s="77"/>
      <c r="G101" s="77"/>
      <c r="H101" s="77"/>
      <c r="I101" s="77"/>
      <c r="J101" s="77"/>
      <c r="K101" s="77"/>
      <c r="L101" s="77"/>
      <c r="M101" s="78"/>
    </row>
    <row r="102" spans="1:13" x14ac:dyDescent="0.25">
      <c r="A102" s="75">
        <v>1</v>
      </c>
      <c r="B102" s="3" t="s">
        <v>102</v>
      </c>
      <c r="C102" s="3" t="s">
        <v>53</v>
      </c>
      <c r="D102" s="77"/>
      <c r="E102" s="77"/>
      <c r="F102" s="77"/>
      <c r="G102" s="77"/>
      <c r="H102" s="77"/>
      <c r="I102" s="77"/>
      <c r="J102" s="77"/>
      <c r="K102" s="77"/>
      <c r="L102" s="81"/>
      <c r="M102" s="78"/>
    </row>
    <row r="103" spans="1:13" x14ac:dyDescent="0.25">
      <c r="A103" s="78"/>
      <c r="B103" s="20" t="s">
        <v>54</v>
      </c>
      <c r="C103" s="20" t="s">
        <v>53</v>
      </c>
      <c r="D103" s="81"/>
      <c r="E103" s="81"/>
      <c r="F103" s="81"/>
      <c r="G103" s="81"/>
      <c r="H103" s="81"/>
      <c r="I103" s="81"/>
      <c r="J103" s="81"/>
      <c r="K103" s="81"/>
      <c r="L103" s="81"/>
      <c r="M103" s="78"/>
    </row>
    <row r="104" spans="1:13" x14ac:dyDescent="0.25">
      <c r="A104" s="78"/>
      <c r="B104" s="20" t="s">
        <v>103</v>
      </c>
      <c r="C104" s="20" t="s">
        <v>53</v>
      </c>
      <c r="D104" s="81"/>
      <c r="E104" s="81"/>
      <c r="F104" s="81"/>
      <c r="G104" s="81"/>
      <c r="H104" s="81"/>
      <c r="I104" s="81"/>
      <c r="J104" s="81"/>
      <c r="K104" s="81"/>
      <c r="L104" s="81"/>
      <c r="M104" s="78"/>
    </row>
    <row r="105" spans="1:13" x14ac:dyDescent="0.25">
      <c r="A105" s="78"/>
      <c r="B105" s="36" t="s">
        <v>104</v>
      </c>
      <c r="C105" s="36" t="s">
        <v>53</v>
      </c>
      <c r="D105" s="81"/>
      <c r="E105" s="81"/>
      <c r="F105" s="81"/>
      <c r="G105" s="81"/>
      <c r="H105" s="81"/>
      <c r="I105" s="81"/>
      <c r="J105" s="81"/>
      <c r="K105" s="81"/>
      <c r="L105" s="81"/>
      <c r="M105" s="78"/>
    </row>
    <row r="106" spans="1:13" x14ac:dyDescent="0.25">
      <c r="A106" s="75">
        <v>2</v>
      </c>
      <c r="B106" s="3" t="s">
        <v>105</v>
      </c>
      <c r="C106" s="3" t="s">
        <v>53</v>
      </c>
      <c r="D106" s="77"/>
      <c r="E106" s="77"/>
      <c r="F106" s="77"/>
      <c r="G106" s="77"/>
      <c r="H106" s="77"/>
      <c r="I106" s="77"/>
      <c r="J106" s="77"/>
      <c r="K106" s="77"/>
      <c r="L106" s="81"/>
      <c r="M106" s="78"/>
    </row>
    <row r="107" spans="1:13" ht="15.75" x14ac:dyDescent="0.25">
      <c r="A107" s="8" t="s">
        <v>106</v>
      </c>
      <c r="B107" s="80"/>
      <c r="C107" s="80"/>
      <c r="D107" s="77"/>
      <c r="E107" s="77"/>
      <c r="F107" s="77"/>
      <c r="G107" s="77"/>
      <c r="H107" s="77"/>
      <c r="I107" s="77"/>
      <c r="J107" s="77"/>
      <c r="K107" s="77"/>
      <c r="L107" s="77"/>
      <c r="M107" s="78"/>
    </row>
    <row r="108" spans="1:13" ht="30" x14ac:dyDescent="0.25">
      <c r="A108" s="75">
        <v>1</v>
      </c>
      <c r="B108" s="3" t="s">
        <v>107</v>
      </c>
      <c r="C108" s="3" t="s">
        <v>53</v>
      </c>
      <c r="D108" s="77"/>
      <c r="E108" s="77"/>
      <c r="F108" s="77"/>
      <c r="G108" s="77"/>
      <c r="H108" s="77"/>
      <c r="I108" s="77"/>
      <c r="J108" s="77"/>
      <c r="K108" s="77"/>
      <c r="L108" s="77"/>
      <c r="M108" s="78" t="s">
        <v>108</v>
      </c>
    </row>
    <row r="109" spans="1:13" ht="30" x14ac:dyDescent="0.25">
      <c r="A109" s="75">
        <v>1</v>
      </c>
      <c r="B109" s="21" t="s">
        <v>109</v>
      </c>
      <c r="C109" s="21" t="s">
        <v>53</v>
      </c>
      <c r="D109" s="77"/>
      <c r="E109" s="77"/>
      <c r="F109" s="77"/>
      <c r="G109" s="77"/>
      <c r="H109" s="77"/>
      <c r="I109" s="77"/>
      <c r="J109" s="77"/>
      <c r="K109" s="77"/>
      <c r="L109" s="77"/>
      <c r="M109" s="78" t="s">
        <v>110</v>
      </c>
    </row>
    <row r="110" spans="1:13" x14ac:dyDescent="0.25">
      <c r="A110" s="75">
        <v>2</v>
      </c>
      <c r="B110" s="37" t="s">
        <v>111</v>
      </c>
      <c r="C110" s="37"/>
      <c r="D110" s="87"/>
      <c r="E110" s="87"/>
      <c r="F110" s="87"/>
      <c r="G110" s="87"/>
      <c r="H110" s="87"/>
      <c r="I110" s="87"/>
      <c r="J110" s="87"/>
      <c r="K110" s="87"/>
      <c r="L110" s="77"/>
      <c r="M110" s="78"/>
    </row>
    <row r="111" spans="1:13" x14ac:dyDescent="0.25">
      <c r="A111" s="78"/>
      <c r="B111" s="22" t="s">
        <v>19</v>
      </c>
      <c r="C111" s="22" t="s">
        <v>53</v>
      </c>
      <c r="D111" s="81"/>
      <c r="E111" s="81"/>
      <c r="F111" s="81"/>
      <c r="G111" s="81"/>
      <c r="H111" s="81"/>
      <c r="I111" s="81"/>
      <c r="J111" s="81"/>
      <c r="K111" s="81"/>
      <c r="L111" s="77"/>
      <c r="M111" s="78"/>
    </row>
    <row r="112" spans="1:13" x14ac:dyDescent="0.25">
      <c r="A112" s="78"/>
      <c r="B112" s="22" t="s">
        <v>112</v>
      </c>
      <c r="C112" s="22" t="s">
        <v>53</v>
      </c>
      <c r="D112" s="81"/>
      <c r="E112" s="81"/>
      <c r="F112" s="81"/>
      <c r="G112" s="81"/>
      <c r="H112" s="81"/>
      <c r="I112" s="81"/>
      <c r="J112" s="81"/>
      <c r="K112" s="81"/>
      <c r="L112" s="77"/>
      <c r="M112" s="78"/>
    </row>
    <row r="113" spans="1:13" x14ac:dyDescent="0.25">
      <c r="A113" s="78"/>
      <c r="B113" s="22" t="s">
        <v>113</v>
      </c>
      <c r="C113" s="22" t="s">
        <v>53</v>
      </c>
      <c r="D113" s="81"/>
      <c r="E113" s="81"/>
      <c r="F113" s="81"/>
      <c r="G113" s="81"/>
      <c r="H113" s="81"/>
      <c r="I113" s="81"/>
      <c r="J113" s="81"/>
      <c r="K113" s="81"/>
      <c r="L113" s="77"/>
      <c r="M113" s="77" t="s">
        <v>114</v>
      </c>
    </row>
    <row r="114" spans="1:13" x14ac:dyDescent="0.25">
      <c r="A114" s="78"/>
      <c r="B114" s="22" t="s">
        <v>115</v>
      </c>
      <c r="C114" s="22" t="s">
        <v>53</v>
      </c>
      <c r="D114" s="81"/>
      <c r="E114" s="81"/>
      <c r="F114" s="81"/>
      <c r="G114" s="81"/>
      <c r="H114" s="81"/>
      <c r="I114" s="81"/>
      <c r="J114" s="81"/>
      <c r="K114" s="81"/>
      <c r="L114" s="77"/>
      <c r="M114" s="78"/>
    </row>
    <row r="115" spans="1:13" x14ac:dyDescent="0.25">
      <c r="A115" s="78"/>
      <c r="B115" s="38" t="s">
        <v>76</v>
      </c>
      <c r="C115" s="22" t="s">
        <v>53</v>
      </c>
      <c r="D115" s="81"/>
      <c r="E115" s="81"/>
      <c r="F115" s="81"/>
      <c r="G115" s="81"/>
      <c r="H115" s="81"/>
      <c r="I115" s="81"/>
      <c r="J115" s="81"/>
      <c r="K115" s="81"/>
      <c r="L115" s="77"/>
      <c r="M115" s="77" t="s">
        <v>116</v>
      </c>
    </row>
    <row r="116" spans="1:13" ht="46.5" customHeight="1" x14ac:dyDescent="0.25">
      <c r="A116" s="75"/>
      <c r="B116" s="112" t="s">
        <v>117</v>
      </c>
      <c r="C116" s="112" t="s">
        <v>118</v>
      </c>
      <c r="D116" s="77"/>
      <c r="E116" s="77"/>
      <c r="F116" s="77"/>
      <c r="G116" s="77"/>
      <c r="H116" s="77"/>
      <c r="I116" s="77"/>
      <c r="J116" s="77"/>
      <c r="K116" s="77"/>
      <c r="L116" s="77"/>
      <c r="M116" s="85" t="s">
        <v>119</v>
      </c>
    </row>
    <row r="117" spans="1:13" x14ac:dyDescent="0.25">
      <c r="A117" s="78"/>
      <c r="B117" s="39" t="s">
        <v>120</v>
      </c>
      <c r="C117" s="39"/>
      <c r="D117" s="77"/>
      <c r="E117" s="77"/>
      <c r="F117" s="77"/>
      <c r="G117" s="77"/>
      <c r="H117" s="77"/>
      <c r="I117" s="77"/>
      <c r="J117" s="77"/>
      <c r="K117" s="77"/>
      <c r="L117" s="77"/>
      <c r="M117" s="78"/>
    </row>
    <row r="118" spans="1:13" x14ac:dyDescent="0.25">
      <c r="A118" s="78"/>
      <c r="B118" s="34" t="s">
        <v>121</v>
      </c>
      <c r="C118" s="34" t="s">
        <v>53</v>
      </c>
      <c r="D118" s="77"/>
      <c r="E118" s="77"/>
      <c r="F118" s="77"/>
      <c r="G118" s="77"/>
      <c r="H118" s="77"/>
      <c r="I118" s="77"/>
      <c r="J118" s="77"/>
      <c r="K118" s="77"/>
      <c r="L118" s="77"/>
      <c r="M118" s="78"/>
    </row>
    <row r="119" spans="1:13" x14ac:dyDescent="0.25">
      <c r="A119" s="78"/>
      <c r="B119" s="34" t="s">
        <v>122</v>
      </c>
      <c r="C119" s="34" t="s">
        <v>53</v>
      </c>
      <c r="D119" s="77"/>
      <c r="E119" s="77"/>
      <c r="F119" s="77"/>
      <c r="G119" s="77"/>
      <c r="H119" s="77"/>
      <c r="I119" s="77"/>
      <c r="J119" s="77"/>
      <c r="K119" s="77"/>
      <c r="L119" s="77"/>
      <c r="M119" s="78"/>
    </row>
    <row r="120" spans="1:13" ht="45" x14ac:dyDescent="0.25">
      <c r="A120" s="78"/>
      <c r="B120" s="113" t="s">
        <v>123</v>
      </c>
      <c r="C120" s="113" t="s">
        <v>96</v>
      </c>
      <c r="D120" s="77"/>
      <c r="E120" s="77"/>
      <c r="F120" s="77"/>
      <c r="G120" s="77"/>
      <c r="H120" s="77"/>
      <c r="I120" s="77"/>
      <c r="J120" s="77"/>
      <c r="K120" s="77"/>
      <c r="L120" s="77"/>
      <c r="M120" s="85" t="s">
        <v>119</v>
      </c>
    </row>
    <row r="121" spans="1:13" x14ac:dyDescent="0.25">
      <c r="A121" s="78"/>
      <c r="B121" s="113" t="s">
        <v>124</v>
      </c>
      <c r="C121" s="113" t="s">
        <v>94</v>
      </c>
      <c r="D121" s="77"/>
      <c r="E121" s="77"/>
      <c r="F121" s="77"/>
      <c r="G121" s="77"/>
      <c r="H121" s="77"/>
      <c r="I121" s="77"/>
      <c r="J121" s="77"/>
      <c r="K121" s="77"/>
      <c r="L121" s="77"/>
      <c r="M121" s="85" t="s">
        <v>125</v>
      </c>
    </row>
    <row r="122" spans="1:13" x14ac:dyDescent="0.25">
      <c r="A122" s="75">
        <v>3</v>
      </c>
      <c r="B122" s="40" t="s">
        <v>126</v>
      </c>
      <c r="C122" s="40"/>
      <c r="D122" s="77"/>
      <c r="E122" s="77"/>
      <c r="F122" s="77"/>
      <c r="G122" s="77"/>
      <c r="H122" s="77"/>
      <c r="I122" s="77"/>
      <c r="J122" s="77"/>
      <c r="K122" s="77"/>
      <c r="L122" s="77"/>
      <c r="M122" s="78"/>
    </row>
    <row r="123" spans="1:13" x14ac:dyDescent="0.25">
      <c r="A123" s="78"/>
      <c r="B123" s="20" t="s">
        <v>54</v>
      </c>
      <c r="C123" s="20" t="s">
        <v>53</v>
      </c>
      <c r="D123" s="81"/>
      <c r="E123" s="81"/>
      <c r="F123" s="81"/>
      <c r="G123" s="81"/>
      <c r="H123" s="81"/>
      <c r="I123" s="81"/>
      <c r="J123" s="81"/>
      <c r="K123" s="81"/>
      <c r="L123" s="77"/>
      <c r="M123" s="78"/>
    </row>
    <row r="124" spans="1:13" x14ac:dyDescent="0.25">
      <c r="A124" s="78"/>
      <c r="B124" s="20" t="s">
        <v>40</v>
      </c>
      <c r="C124" s="20" t="s">
        <v>53</v>
      </c>
      <c r="D124" s="81"/>
      <c r="E124" s="81"/>
      <c r="F124" s="81"/>
      <c r="G124" s="81"/>
      <c r="H124" s="81"/>
      <c r="I124" s="81"/>
      <c r="J124" s="81"/>
      <c r="K124" s="81"/>
      <c r="L124" s="77"/>
      <c r="M124" s="78"/>
    </row>
    <row r="125" spans="1:13" x14ac:dyDescent="0.25">
      <c r="A125" s="78"/>
      <c r="B125" s="20" t="s">
        <v>127</v>
      </c>
      <c r="C125" s="20" t="s">
        <v>53</v>
      </c>
      <c r="D125" s="81"/>
      <c r="E125" s="81"/>
      <c r="F125" s="81"/>
      <c r="G125" s="81"/>
      <c r="H125" s="81"/>
      <c r="I125" s="81"/>
      <c r="J125" s="81"/>
      <c r="K125" s="81"/>
      <c r="L125" s="77"/>
      <c r="M125" s="78"/>
    </row>
    <row r="126" spans="1:13" x14ac:dyDescent="0.25">
      <c r="A126" s="78"/>
      <c r="B126" s="20" t="s">
        <v>64</v>
      </c>
      <c r="C126" s="20" t="s">
        <v>53</v>
      </c>
      <c r="D126" s="81"/>
      <c r="E126" s="81"/>
      <c r="F126" s="81"/>
      <c r="G126" s="81"/>
      <c r="H126" s="81"/>
      <c r="I126" s="81"/>
      <c r="J126" s="81"/>
      <c r="K126" s="81"/>
      <c r="L126" s="77"/>
      <c r="M126" s="78"/>
    </row>
    <row r="127" spans="1:13" x14ac:dyDescent="0.25">
      <c r="A127" s="78"/>
      <c r="B127" s="20" t="s">
        <v>128</v>
      </c>
      <c r="C127" s="20" t="s">
        <v>53</v>
      </c>
      <c r="D127" s="81"/>
      <c r="E127" s="81"/>
      <c r="F127" s="81"/>
      <c r="G127" s="81"/>
      <c r="H127" s="81"/>
      <c r="I127" s="81"/>
      <c r="J127" s="81"/>
      <c r="K127" s="81"/>
      <c r="L127" s="77"/>
      <c r="M127" s="78"/>
    </row>
    <row r="128" spans="1:13" x14ac:dyDescent="0.25">
      <c r="A128" s="78"/>
      <c r="B128" s="20" t="s">
        <v>75</v>
      </c>
      <c r="C128" s="20" t="s">
        <v>53</v>
      </c>
      <c r="D128" s="81"/>
      <c r="E128" s="81"/>
      <c r="F128" s="81"/>
      <c r="G128" s="81"/>
      <c r="H128" s="81"/>
      <c r="I128" s="81"/>
      <c r="J128" s="81"/>
      <c r="K128" s="81"/>
      <c r="L128" s="77"/>
      <c r="M128" s="78"/>
    </row>
    <row r="129" spans="1:13" x14ac:dyDescent="0.25">
      <c r="A129" s="78"/>
      <c r="B129" s="20" t="s">
        <v>76</v>
      </c>
      <c r="C129" s="20" t="s">
        <v>53</v>
      </c>
      <c r="D129" s="81"/>
      <c r="E129" s="81"/>
      <c r="F129" s="81"/>
      <c r="G129" s="81"/>
      <c r="H129" s="81"/>
      <c r="I129" s="81"/>
      <c r="J129" s="81"/>
      <c r="K129" s="81"/>
      <c r="L129" s="77"/>
      <c r="M129" s="78"/>
    </row>
    <row r="130" spans="1:13" x14ac:dyDescent="0.25">
      <c r="A130" s="75">
        <v>4</v>
      </c>
      <c r="B130" s="3" t="s">
        <v>129</v>
      </c>
      <c r="C130" s="3" t="s">
        <v>53</v>
      </c>
      <c r="D130" s="77"/>
      <c r="E130" s="77"/>
      <c r="F130" s="77"/>
      <c r="G130" s="77"/>
      <c r="H130" s="77"/>
      <c r="I130" s="77"/>
      <c r="J130" s="77"/>
      <c r="K130" s="77"/>
      <c r="L130" s="77"/>
      <c r="M130" s="78"/>
    </row>
    <row r="131" spans="1:13" x14ac:dyDescent="0.25">
      <c r="A131" s="75">
        <v>5</v>
      </c>
      <c r="B131" s="26" t="s">
        <v>130</v>
      </c>
      <c r="C131" s="26" t="s">
        <v>131</v>
      </c>
      <c r="D131" s="77"/>
      <c r="E131" s="77"/>
      <c r="F131" s="77"/>
      <c r="G131" s="77"/>
      <c r="H131" s="77"/>
      <c r="I131" s="77"/>
      <c r="J131" s="77"/>
      <c r="K131" s="77"/>
      <c r="L131" s="77"/>
      <c r="M131" s="88"/>
    </row>
    <row r="132" spans="1:13" x14ac:dyDescent="0.25">
      <c r="A132" s="75">
        <v>6</v>
      </c>
      <c r="B132" s="26" t="s">
        <v>132</v>
      </c>
      <c r="C132" s="26"/>
      <c r="D132" s="77"/>
      <c r="E132" s="77"/>
      <c r="F132" s="77"/>
      <c r="G132" s="77"/>
      <c r="H132" s="77"/>
      <c r="I132" s="77"/>
      <c r="J132" s="77"/>
      <c r="K132" s="77"/>
      <c r="L132" s="77"/>
      <c r="M132" s="88"/>
    </row>
    <row r="133" spans="1:13" x14ac:dyDescent="0.25">
      <c r="A133" s="78"/>
      <c r="B133" s="41" t="s">
        <v>133</v>
      </c>
      <c r="C133" s="41" t="s">
        <v>134</v>
      </c>
      <c r="D133" s="77"/>
      <c r="E133" s="77"/>
      <c r="F133" s="77"/>
      <c r="G133" s="77"/>
      <c r="H133" s="77"/>
      <c r="I133" s="77"/>
      <c r="J133" s="77"/>
      <c r="K133" s="77"/>
      <c r="L133" s="77"/>
      <c r="M133" s="114" t="s">
        <v>135</v>
      </c>
    </row>
    <row r="134" spans="1:13" x14ac:dyDescent="0.25">
      <c r="A134" s="78"/>
      <c r="B134" s="41" t="s">
        <v>136</v>
      </c>
      <c r="C134" s="41" t="s">
        <v>134</v>
      </c>
      <c r="D134" s="77"/>
      <c r="E134" s="77"/>
      <c r="F134" s="77"/>
      <c r="G134" s="77"/>
      <c r="H134" s="77"/>
      <c r="I134" s="77"/>
      <c r="J134" s="77"/>
      <c r="K134" s="77"/>
      <c r="L134" s="77"/>
      <c r="M134" s="114" t="s">
        <v>135</v>
      </c>
    </row>
    <row r="135" spans="1:13" x14ac:dyDescent="0.25">
      <c r="A135" s="78"/>
      <c r="B135" s="41" t="s">
        <v>137</v>
      </c>
      <c r="C135" s="41" t="s">
        <v>134</v>
      </c>
      <c r="D135" s="77"/>
      <c r="E135" s="77"/>
      <c r="F135" s="77"/>
      <c r="G135" s="77"/>
      <c r="H135" s="77"/>
      <c r="I135" s="77"/>
      <c r="J135" s="77"/>
      <c r="K135" s="77"/>
      <c r="L135" s="77"/>
      <c r="M135" s="114" t="s">
        <v>135</v>
      </c>
    </row>
    <row r="136" spans="1:13" x14ac:dyDescent="0.25">
      <c r="A136" s="78"/>
      <c r="B136" s="41" t="s">
        <v>121</v>
      </c>
      <c r="C136" s="41" t="s">
        <v>138</v>
      </c>
      <c r="D136" s="77"/>
      <c r="E136" s="77"/>
      <c r="F136" s="77"/>
      <c r="G136" s="77"/>
      <c r="H136" s="77"/>
      <c r="I136" s="77"/>
      <c r="J136" s="77"/>
      <c r="K136" s="77"/>
      <c r="L136" s="77"/>
      <c r="M136" s="78"/>
    </row>
    <row r="137" spans="1:13" x14ac:dyDescent="0.25">
      <c r="A137" s="78"/>
      <c r="B137" s="41" t="s">
        <v>122</v>
      </c>
      <c r="C137" s="41" t="s">
        <v>139</v>
      </c>
      <c r="D137" s="77"/>
      <c r="E137" s="77"/>
      <c r="F137" s="77"/>
      <c r="G137" s="77"/>
      <c r="H137" s="77"/>
      <c r="I137" s="77"/>
      <c r="J137" s="77"/>
      <c r="K137" s="77"/>
      <c r="L137" s="77"/>
      <c r="M137" s="78"/>
    </row>
    <row r="138" spans="1:13" ht="15.75" x14ac:dyDescent="0.25">
      <c r="A138" s="8" t="s">
        <v>140</v>
      </c>
      <c r="B138" s="80"/>
      <c r="C138" s="80"/>
      <c r="D138" s="77"/>
      <c r="E138" s="77"/>
      <c r="F138" s="77"/>
      <c r="G138" s="77"/>
      <c r="H138" s="77"/>
      <c r="I138" s="77"/>
      <c r="J138" s="77"/>
      <c r="K138" s="77"/>
      <c r="L138" s="77"/>
      <c r="M138" s="78"/>
    </row>
    <row r="139" spans="1:13" ht="22.5" x14ac:dyDescent="0.25">
      <c r="A139" s="75">
        <v>1</v>
      </c>
      <c r="B139" s="3" t="s">
        <v>141</v>
      </c>
      <c r="C139" s="3"/>
      <c r="D139" s="77"/>
      <c r="E139" s="77"/>
      <c r="F139" s="77"/>
      <c r="G139" s="77"/>
      <c r="H139" s="77"/>
      <c r="I139" s="77"/>
      <c r="J139" s="77"/>
      <c r="K139" s="77"/>
      <c r="L139" s="77"/>
      <c r="M139" s="78"/>
    </row>
    <row r="140" spans="1:13" x14ac:dyDescent="0.25">
      <c r="A140" s="78"/>
      <c r="B140" s="25" t="s">
        <v>142</v>
      </c>
      <c r="C140" s="25" t="s">
        <v>143</v>
      </c>
      <c r="D140" s="81"/>
      <c r="E140" s="81"/>
      <c r="F140" s="81"/>
      <c r="G140" s="77"/>
      <c r="H140" s="77"/>
      <c r="I140" s="77"/>
      <c r="J140" s="77"/>
      <c r="K140" s="77"/>
      <c r="L140" s="77"/>
      <c r="M140" s="78"/>
    </row>
    <row r="141" spans="1:13" x14ac:dyDescent="0.25">
      <c r="A141" s="78"/>
      <c r="B141" s="25" t="s">
        <v>144</v>
      </c>
      <c r="C141" s="25" t="s">
        <v>143</v>
      </c>
      <c r="D141" s="81"/>
      <c r="E141" s="81"/>
      <c r="F141" s="81"/>
      <c r="G141" s="77"/>
      <c r="H141" s="77"/>
      <c r="I141" s="77"/>
      <c r="J141" s="77"/>
      <c r="K141" s="77"/>
      <c r="L141" s="77"/>
      <c r="M141" s="78"/>
    </row>
    <row r="142" spans="1:13" x14ac:dyDescent="0.25">
      <c r="A142" s="78"/>
      <c r="B142" s="20" t="s">
        <v>145</v>
      </c>
      <c r="C142" s="20" t="s">
        <v>146</v>
      </c>
      <c r="D142" s="77"/>
      <c r="E142" s="77"/>
      <c r="F142" s="77"/>
      <c r="G142" s="77"/>
      <c r="H142" s="77"/>
      <c r="I142" s="77"/>
      <c r="J142" s="77"/>
      <c r="K142" s="77"/>
      <c r="L142" s="77"/>
      <c r="M142" s="78"/>
    </row>
    <row r="143" spans="1:13" x14ac:dyDescent="0.25">
      <c r="A143" s="75">
        <v>2</v>
      </c>
      <c r="B143" s="19" t="s">
        <v>147</v>
      </c>
      <c r="C143" s="19"/>
      <c r="D143" s="77"/>
      <c r="E143" s="77"/>
      <c r="F143" s="77"/>
      <c r="G143" s="77"/>
      <c r="H143" s="77"/>
      <c r="I143" s="77"/>
      <c r="J143" s="77"/>
      <c r="K143" s="77"/>
      <c r="L143" s="77"/>
      <c r="M143" s="78"/>
    </row>
    <row r="144" spans="1:13" x14ac:dyDescent="0.25">
      <c r="A144" s="78"/>
      <c r="B144" s="42" t="s">
        <v>148</v>
      </c>
      <c r="C144" s="43" t="s">
        <v>146</v>
      </c>
      <c r="D144" s="77"/>
      <c r="E144" s="77"/>
      <c r="F144" s="77"/>
      <c r="G144" s="77"/>
      <c r="H144" s="77"/>
      <c r="I144" s="77"/>
      <c r="J144" s="77"/>
      <c r="K144" s="77"/>
      <c r="L144" s="77"/>
      <c r="M144" s="78"/>
    </row>
    <row r="145" spans="1:13" x14ac:dyDescent="0.25">
      <c r="A145" s="78"/>
      <c r="B145" s="44" t="s">
        <v>19</v>
      </c>
      <c r="C145" s="44" t="s">
        <v>146</v>
      </c>
      <c r="D145" s="77"/>
      <c r="E145" s="77"/>
      <c r="F145" s="77"/>
      <c r="G145" s="77"/>
      <c r="H145" s="77"/>
      <c r="I145" s="77"/>
      <c r="J145" s="77"/>
      <c r="K145" s="77"/>
      <c r="L145" s="77"/>
      <c r="M145" s="78"/>
    </row>
    <row r="146" spans="1:13" x14ac:dyDescent="0.25">
      <c r="A146" s="78"/>
      <c r="B146" s="44" t="s">
        <v>149</v>
      </c>
      <c r="C146" s="44" t="s">
        <v>146</v>
      </c>
      <c r="D146" s="77"/>
      <c r="E146" s="77"/>
      <c r="F146" s="77"/>
      <c r="G146" s="77"/>
      <c r="H146" s="77"/>
      <c r="I146" s="77"/>
      <c r="J146" s="77"/>
      <c r="K146" s="77"/>
      <c r="L146" s="77"/>
      <c r="M146" s="78"/>
    </row>
    <row r="147" spans="1:13" x14ac:dyDescent="0.25">
      <c r="A147" s="78"/>
      <c r="B147" s="44" t="s">
        <v>150</v>
      </c>
      <c r="C147" s="44" t="s">
        <v>146</v>
      </c>
      <c r="D147" s="77"/>
      <c r="E147" s="77"/>
      <c r="F147" s="77"/>
      <c r="G147" s="77"/>
      <c r="H147" s="77"/>
      <c r="I147" s="77"/>
      <c r="J147" s="77"/>
      <c r="K147" s="77"/>
      <c r="L147" s="77"/>
      <c r="M147" s="78"/>
    </row>
    <row r="148" spans="1:13" x14ac:dyDescent="0.25">
      <c r="A148" s="78"/>
      <c r="B148" s="44" t="s">
        <v>151</v>
      </c>
      <c r="C148" s="44" t="s">
        <v>146</v>
      </c>
      <c r="D148" s="81"/>
      <c r="E148" s="81"/>
      <c r="F148" s="81"/>
      <c r="G148" s="77"/>
      <c r="H148" s="77"/>
      <c r="I148" s="77"/>
      <c r="J148" s="77"/>
      <c r="K148" s="77"/>
      <c r="L148" s="77"/>
      <c r="M148" s="78"/>
    </row>
    <row r="149" spans="1:13" x14ac:dyDescent="0.25">
      <c r="A149" s="78"/>
      <c r="B149" s="42" t="s">
        <v>152</v>
      </c>
      <c r="C149" s="43" t="s">
        <v>146</v>
      </c>
      <c r="D149" s="77"/>
      <c r="E149" s="77"/>
      <c r="F149" s="77"/>
      <c r="G149" s="77"/>
      <c r="H149" s="77"/>
      <c r="I149" s="77"/>
      <c r="J149" s="77"/>
      <c r="K149" s="77"/>
      <c r="L149" s="77"/>
      <c r="M149" s="78"/>
    </row>
    <row r="150" spans="1:13" x14ac:dyDescent="0.25">
      <c r="A150" s="78"/>
      <c r="B150" s="44" t="s">
        <v>150</v>
      </c>
      <c r="C150" s="44" t="s">
        <v>146</v>
      </c>
      <c r="D150" s="77"/>
      <c r="E150" s="77"/>
      <c r="F150" s="77"/>
      <c r="G150" s="77"/>
      <c r="H150" s="77"/>
      <c r="I150" s="77"/>
      <c r="J150" s="77"/>
      <c r="K150" s="77"/>
      <c r="L150" s="77"/>
      <c r="M150" s="78"/>
    </row>
    <row r="151" spans="1:13" x14ac:dyDescent="0.25">
      <c r="A151" s="78"/>
      <c r="B151" s="44" t="s">
        <v>151</v>
      </c>
      <c r="C151" s="44" t="s">
        <v>146</v>
      </c>
      <c r="D151" s="81"/>
      <c r="E151" s="81"/>
      <c r="F151" s="81"/>
      <c r="G151" s="77"/>
      <c r="H151" s="77"/>
      <c r="I151" s="77"/>
      <c r="J151" s="77"/>
      <c r="K151" s="77"/>
      <c r="L151" s="77"/>
      <c r="M151" s="78"/>
    </row>
    <row r="152" spans="1:13" x14ac:dyDescent="0.25">
      <c r="A152" s="78"/>
      <c r="B152" s="42" t="s">
        <v>55</v>
      </c>
      <c r="C152" s="43" t="s">
        <v>146</v>
      </c>
      <c r="D152" s="77"/>
      <c r="E152" s="77"/>
      <c r="F152" s="77"/>
      <c r="G152" s="77"/>
      <c r="H152" s="77"/>
      <c r="I152" s="77"/>
      <c r="J152" s="77"/>
      <c r="K152" s="77"/>
      <c r="L152" s="77"/>
      <c r="M152" s="78"/>
    </row>
    <row r="153" spans="1:13" x14ac:dyDescent="0.25">
      <c r="A153" s="78"/>
      <c r="B153" s="44" t="s">
        <v>19</v>
      </c>
      <c r="C153" s="44" t="s">
        <v>146</v>
      </c>
      <c r="D153" s="81"/>
      <c r="E153" s="81"/>
      <c r="F153" s="81"/>
      <c r="G153" s="77"/>
      <c r="H153" s="77"/>
      <c r="I153" s="77"/>
      <c r="J153" s="77"/>
      <c r="K153" s="77"/>
      <c r="L153" s="77"/>
      <c r="M153" s="78"/>
    </row>
    <row r="154" spans="1:13" x14ac:dyDescent="0.25">
      <c r="A154" s="78"/>
      <c r="B154" s="44" t="s">
        <v>149</v>
      </c>
      <c r="C154" s="44" t="s">
        <v>146</v>
      </c>
      <c r="D154" s="81"/>
      <c r="E154" s="81"/>
      <c r="F154" s="81"/>
      <c r="G154" s="77"/>
      <c r="H154" s="77"/>
      <c r="I154" s="77"/>
      <c r="J154" s="77"/>
      <c r="K154" s="77"/>
      <c r="L154" s="77"/>
      <c r="M154" s="78"/>
    </row>
    <row r="155" spans="1:13" ht="15.75" x14ac:dyDescent="0.25">
      <c r="A155" s="8" t="s">
        <v>153</v>
      </c>
      <c r="B155" s="80"/>
      <c r="C155" s="80"/>
      <c r="D155" s="77"/>
      <c r="E155" s="77"/>
      <c r="F155" s="77"/>
      <c r="G155" s="77"/>
      <c r="H155" s="77"/>
      <c r="I155" s="77"/>
      <c r="J155" s="77"/>
      <c r="K155" s="77"/>
      <c r="L155" s="77"/>
      <c r="M155" s="78"/>
    </row>
    <row r="156" spans="1:13" ht="90" x14ac:dyDescent="0.25">
      <c r="A156" s="78"/>
      <c r="B156" s="20" t="s">
        <v>154</v>
      </c>
      <c r="C156" s="20" t="s">
        <v>155</v>
      </c>
      <c r="D156" s="77"/>
      <c r="E156" s="77"/>
      <c r="F156" s="77"/>
      <c r="G156" s="77"/>
      <c r="H156" s="77"/>
      <c r="I156" s="77"/>
      <c r="J156" s="77"/>
      <c r="K156" s="77"/>
      <c r="L156" s="77"/>
      <c r="M156" s="85" t="s">
        <v>156</v>
      </c>
    </row>
    <row r="157" spans="1:13" x14ac:dyDescent="0.25">
      <c r="A157" s="78"/>
      <c r="B157" s="20" t="s">
        <v>157</v>
      </c>
      <c r="C157" s="20" t="s">
        <v>158</v>
      </c>
      <c r="D157" s="77"/>
      <c r="E157" s="77"/>
      <c r="F157" s="77"/>
      <c r="G157" s="77"/>
      <c r="H157" s="77"/>
      <c r="I157" s="77"/>
      <c r="J157" s="77"/>
      <c r="K157" s="77"/>
      <c r="L157" s="77"/>
      <c r="M157" s="78"/>
    </row>
    <row r="158" spans="1:13" ht="15.75" x14ac:dyDescent="0.25">
      <c r="A158" s="8" t="s">
        <v>159</v>
      </c>
      <c r="B158" s="80"/>
      <c r="C158" s="80"/>
      <c r="D158" s="77"/>
      <c r="E158" s="77"/>
      <c r="F158" s="77"/>
      <c r="G158" s="77"/>
      <c r="H158" s="77"/>
      <c r="I158" s="77"/>
      <c r="J158" s="77"/>
      <c r="K158" s="77"/>
      <c r="L158" s="77"/>
      <c r="M158" s="78"/>
    </row>
    <row r="159" spans="1:13" ht="99" customHeight="1" x14ac:dyDescent="0.25">
      <c r="A159" s="89">
        <v>1</v>
      </c>
      <c r="B159" s="45" t="s">
        <v>160</v>
      </c>
      <c r="C159" s="46"/>
      <c r="D159" s="77"/>
      <c r="E159" s="77"/>
      <c r="F159" s="77"/>
      <c r="G159" s="77"/>
      <c r="H159" s="77"/>
      <c r="I159" s="77"/>
      <c r="J159" s="77"/>
      <c r="K159" s="77"/>
      <c r="L159" s="77"/>
      <c r="M159" s="85"/>
    </row>
    <row r="160" spans="1:13" x14ac:dyDescent="0.25">
      <c r="A160" s="78"/>
      <c r="B160" s="21" t="s">
        <v>161</v>
      </c>
      <c r="C160" s="47" t="s">
        <v>66</v>
      </c>
      <c r="D160" s="90"/>
      <c r="E160" s="90"/>
      <c r="F160" s="90"/>
      <c r="G160" s="90"/>
      <c r="H160" s="90"/>
      <c r="I160" s="90"/>
      <c r="J160" s="77"/>
      <c r="K160" s="77"/>
      <c r="L160" s="77"/>
      <c r="M160" s="85" t="s">
        <v>162</v>
      </c>
    </row>
    <row r="161" spans="1:13" x14ac:dyDescent="0.25">
      <c r="A161" s="78"/>
      <c r="B161" s="25" t="s">
        <v>163</v>
      </c>
      <c r="C161" s="48" t="s">
        <v>66</v>
      </c>
      <c r="D161" s="91"/>
      <c r="E161" s="91"/>
      <c r="F161" s="91"/>
      <c r="G161" s="91"/>
      <c r="H161" s="91"/>
      <c r="I161" s="91"/>
      <c r="J161" s="77"/>
      <c r="K161" s="77"/>
      <c r="L161" s="77"/>
      <c r="M161" s="85" t="s">
        <v>162</v>
      </c>
    </row>
    <row r="162" spans="1:13" x14ac:dyDescent="0.25">
      <c r="A162" s="78"/>
      <c r="B162" s="25" t="s">
        <v>164</v>
      </c>
      <c r="C162" s="48" t="s">
        <v>66</v>
      </c>
      <c r="D162" s="91"/>
      <c r="E162" s="91"/>
      <c r="F162" s="91"/>
      <c r="G162" s="91"/>
      <c r="H162" s="91"/>
      <c r="I162" s="91"/>
      <c r="J162" s="77"/>
      <c r="K162" s="77"/>
      <c r="L162" s="77"/>
      <c r="M162" s="85" t="s">
        <v>162</v>
      </c>
    </row>
    <row r="163" spans="1:13" x14ac:dyDescent="0.25">
      <c r="A163" s="78"/>
      <c r="B163" s="25" t="s">
        <v>165</v>
      </c>
      <c r="C163" s="48" t="s">
        <v>66</v>
      </c>
      <c r="D163" s="91"/>
      <c r="E163" s="91"/>
      <c r="F163" s="91"/>
      <c r="G163" s="91"/>
      <c r="H163" s="91"/>
      <c r="I163" s="91"/>
      <c r="J163" s="77"/>
      <c r="K163" s="77"/>
      <c r="L163" s="77"/>
      <c r="M163" s="85" t="s">
        <v>166</v>
      </c>
    </row>
    <row r="164" spans="1:13" ht="19.5" customHeight="1" x14ac:dyDescent="0.25">
      <c r="A164" s="78"/>
      <c r="B164" s="49" t="s">
        <v>167</v>
      </c>
      <c r="C164" s="50" t="s">
        <v>66</v>
      </c>
      <c r="D164" s="77"/>
      <c r="E164" s="77"/>
      <c r="F164" s="77"/>
      <c r="G164" s="77"/>
      <c r="H164" s="77"/>
      <c r="I164" s="77"/>
      <c r="J164" s="77"/>
      <c r="K164" s="77"/>
      <c r="L164" s="77"/>
      <c r="M164" s="85" t="s">
        <v>168</v>
      </c>
    </row>
    <row r="165" spans="1:13" ht="22.5" x14ac:dyDescent="0.25">
      <c r="A165" s="78"/>
      <c r="B165" s="49" t="s">
        <v>169</v>
      </c>
      <c r="C165" s="50" t="s">
        <v>66</v>
      </c>
      <c r="D165" s="77"/>
      <c r="E165" s="77"/>
      <c r="F165" s="77"/>
      <c r="G165" s="77"/>
      <c r="H165" s="77"/>
      <c r="I165" s="77"/>
      <c r="J165" s="77"/>
      <c r="K165" s="77"/>
      <c r="L165" s="77"/>
      <c r="M165" s="85" t="s">
        <v>162</v>
      </c>
    </row>
    <row r="166" spans="1:13" ht="22.5" x14ac:dyDescent="0.25">
      <c r="A166" s="78"/>
      <c r="B166" s="49" t="s">
        <v>170</v>
      </c>
      <c r="C166" s="50" t="s">
        <v>66</v>
      </c>
      <c r="D166" s="77"/>
      <c r="E166" s="77"/>
      <c r="F166" s="77"/>
      <c r="G166" s="77"/>
      <c r="H166" s="77"/>
      <c r="I166" s="77"/>
      <c r="J166" s="77"/>
      <c r="K166" s="77"/>
      <c r="L166" s="77"/>
      <c r="M166" s="85" t="s">
        <v>162</v>
      </c>
    </row>
    <row r="167" spans="1:13" ht="22.5" x14ac:dyDescent="0.25">
      <c r="A167" s="78"/>
      <c r="B167" s="49" t="s">
        <v>171</v>
      </c>
      <c r="C167" s="50" t="s">
        <v>66</v>
      </c>
      <c r="D167" s="77"/>
      <c r="E167" s="77"/>
      <c r="F167" s="77"/>
      <c r="G167" s="77"/>
      <c r="H167" s="77"/>
      <c r="I167" s="77"/>
      <c r="J167" s="77"/>
      <c r="K167" s="77"/>
      <c r="L167" s="77"/>
      <c r="M167" s="85" t="s">
        <v>162</v>
      </c>
    </row>
    <row r="168" spans="1:13" x14ac:dyDescent="0.25">
      <c r="A168" s="78"/>
      <c r="B168" s="49" t="s">
        <v>172</v>
      </c>
      <c r="C168" s="50" t="s">
        <v>66</v>
      </c>
      <c r="D168" s="77"/>
      <c r="E168" s="77"/>
      <c r="F168" s="77"/>
      <c r="G168" s="77"/>
      <c r="H168" s="77"/>
      <c r="I168" s="77"/>
      <c r="J168" s="77"/>
      <c r="K168" s="77"/>
      <c r="L168" s="77"/>
      <c r="M168" s="85" t="s">
        <v>162</v>
      </c>
    </row>
    <row r="169" spans="1:13" x14ac:dyDescent="0.25">
      <c r="A169" s="78"/>
      <c r="B169" s="49" t="s">
        <v>173</v>
      </c>
      <c r="C169" s="50" t="s">
        <v>66</v>
      </c>
      <c r="D169" s="77"/>
      <c r="E169" s="77"/>
      <c r="F169" s="77"/>
      <c r="G169" s="77"/>
      <c r="H169" s="77"/>
      <c r="I169" s="77"/>
      <c r="J169" s="77"/>
      <c r="K169" s="77"/>
      <c r="L169" s="77"/>
      <c r="M169" s="85"/>
    </row>
    <row r="170" spans="1:13" x14ac:dyDescent="0.25">
      <c r="A170" s="78"/>
      <c r="B170" s="25" t="s">
        <v>174</v>
      </c>
      <c r="C170" s="51" t="s">
        <v>53</v>
      </c>
      <c r="D170" s="81"/>
      <c r="E170" s="81"/>
      <c r="F170" s="81"/>
      <c r="G170" s="81"/>
      <c r="H170" s="81"/>
      <c r="I170" s="81"/>
      <c r="J170" s="77"/>
      <c r="K170" s="77"/>
      <c r="L170" s="77"/>
      <c r="M170" s="78"/>
    </row>
    <row r="171" spans="1:13" x14ac:dyDescent="0.25">
      <c r="A171" s="78"/>
      <c r="B171" s="25" t="s">
        <v>175</v>
      </c>
      <c r="C171" s="51" t="s">
        <v>53</v>
      </c>
      <c r="D171" s="81"/>
      <c r="E171" s="81"/>
      <c r="F171" s="81"/>
      <c r="G171" s="81"/>
      <c r="H171" s="81"/>
      <c r="I171" s="81"/>
      <c r="J171" s="77"/>
      <c r="K171" s="77"/>
      <c r="L171" s="77"/>
      <c r="M171" s="78"/>
    </row>
    <row r="172" spans="1:13" x14ac:dyDescent="0.25">
      <c r="A172" s="78"/>
      <c r="B172" s="25" t="s">
        <v>176</v>
      </c>
      <c r="C172" s="51" t="s">
        <v>53</v>
      </c>
      <c r="D172" s="81"/>
      <c r="E172" s="81"/>
      <c r="F172" s="81"/>
      <c r="G172" s="81"/>
      <c r="H172" s="81"/>
      <c r="I172" s="81"/>
      <c r="J172" s="77"/>
      <c r="K172" s="77"/>
      <c r="L172" s="77"/>
      <c r="M172" s="78"/>
    </row>
    <row r="173" spans="1:13" x14ac:dyDescent="0.25">
      <c r="A173" s="78"/>
      <c r="B173" s="25" t="s">
        <v>177</v>
      </c>
      <c r="C173" s="51" t="s">
        <v>53</v>
      </c>
      <c r="D173" s="81"/>
      <c r="E173" s="81"/>
      <c r="F173" s="81"/>
      <c r="G173" s="81"/>
      <c r="H173" s="81"/>
      <c r="I173" s="81"/>
      <c r="J173" s="77"/>
      <c r="K173" s="77"/>
      <c r="L173" s="77"/>
      <c r="M173" s="78"/>
    </row>
    <row r="174" spans="1:13" x14ac:dyDescent="0.25">
      <c r="A174" s="78"/>
      <c r="B174" s="38" t="s">
        <v>178</v>
      </c>
      <c r="C174" s="50" t="s">
        <v>53</v>
      </c>
      <c r="D174" s="77"/>
      <c r="E174" s="77"/>
      <c r="F174" s="77"/>
      <c r="G174" s="77"/>
      <c r="H174" s="77"/>
      <c r="I174" s="77"/>
      <c r="J174" s="77"/>
      <c r="K174" s="77"/>
      <c r="L174" s="77"/>
      <c r="M174" s="85" t="s">
        <v>179</v>
      </c>
    </row>
    <row r="175" spans="1:13" x14ac:dyDescent="0.25">
      <c r="A175" s="78"/>
      <c r="B175" s="38" t="s">
        <v>180</v>
      </c>
      <c r="C175" s="50" t="s">
        <v>66</v>
      </c>
      <c r="D175" s="77"/>
      <c r="E175" s="77"/>
      <c r="F175" s="77"/>
      <c r="G175" s="77"/>
      <c r="H175" s="77"/>
      <c r="I175" s="77"/>
      <c r="J175" s="77"/>
      <c r="K175" s="77"/>
      <c r="L175" s="77"/>
      <c r="M175" s="85" t="s">
        <v>179</v>
      </c>
    </row>
    <row r="176" spans="1:13" x14ac:dyDescent="0.25">
      <c r="A176" s="78"/>
      <c r="B176" s="38" t="s">
        <v>181</v>
      </c>
      <c r="C176" s="50" t="s">
        <v>53</v>
      </c>
      <c r="D176" s="77"/>
      <c r="E176" s="77"/>
      <c r="F176" s="77"/>
      <c r="G176" s="77"/>
      <c r="H176" s="77"/>
      <c r="I176" s="77"/>
      <c r="J176" s="77"/>
      <c r="K176" s="77"/>
      <c r="L176" s="77"/>
      <c r="M176" s="85" t="s">
        <v>162</v>
      </c>
    </row>
    <row r="177" spans="1:13" ht="22.5" x14ac:dyDescent="0.25">
      <c r="A177" s="78"/>
      <c r="B177" s="52" t="s">
        <v>182</v>
      </c>
      <c r="C177" s="50" t="s">
        <v>66</v>
      </c>
      <c r="D177" s="77"/>
      <c r="E177" s="77"/>
      <c r="F177" s="77"/>
      <c r="G177" s="77"/>
      <c r="H177" s="77"/>
      <c r="I177" s="77"/>
      <c r="J177" s="77"/>
      <c r="K177" s="77"/>
      <c r="L177" s="77"/>
      <c r="M177" s="85" t="s">
        <v>162</v>
      </c>
    </row>
    <row r="178" spans="1:13" ht="22.5" x14ac:dyDescent="0.25">
      <c r="A178" s="78"/>
      <c r="B178" s="38" t="s">
        <v>183</v>
      </c>
      <c r="C178" s="50" t="s">
        <v>53</v>
      </c>
      <c r="D178" s="77"/>
      <c r="E178" s="77"/>
      <c r="F178" s="77"/>
      <c r="G178" s="77"/>
      <c r="H178" s="77"/>
      <c r="I178" s="77"/>
      <c r="J178" s="77"/>
      <c r="K178" s="77"/>
      <c r="L178" s="77"/>
      <c r="M178" s="85" t="s">
        <v>162</v>
      </c>
    </row>
    <row r="179" spans="1:13" ht="22.5" x14ac:dyDescent="0.25">
      <c r="A179" s="78"/>
      <c r="B179" s="52" t="s">
        <v>184</v>
      </c>
      <c r="C179" s="50" t="s">
        <v>66</v>
      </c>
      <c r="D179" s="77"/>
      <c r="E179" s="77"/>
      <c r="F179" s="77"/>
      <c r="G179" s="77"/>
      <c r="H179" s="77"/>
      <c r="I179" s="77"/>
      <c r="J179" s="77"/>
      <c r="K179" s="77"/>
      <c r="L179" s="77"/>
      <c r="M179" s="85" t="s">
        <v>162</v>
      </c>
    </row>
    <row r="180" spans="1:13" x14ac:dyDescent="0.25">
      <c r="A180" s="78"/>
      <c r="B180" s="52" t="s">
        <v>185</v>
      </c>
      <c r="C180" s="50" t="s">
        <v>53</v>
      </c>
      <c r="D180" s="77"/>
      <c r="E180" s="77"/>
      <c r="F180" s="77"/>
      <c r="G180" s="77"/>
      <c r="H180" s="77"/>
      <c r="I180" s="77"/>
      <c r="J180" s="77"/>
      <c r="K180" s="77"/>
      <c r="L180" s="77"/>
      <c r="M180" s="85" t="s">
        <v>186</v>
      </c>
    </row>
    <row r="181" spans="1:13" x14ac:dyDescent="0.25">
      <c r="A181" s="78"/>
      <c r="B181" s="52" t="s">
        <v>187</v>
      </c>
      <c r="C181" s="50" t="s">
        <v>53</v>
      </c>
      <c r="D181" s="77"/>
      <c r="E181" s="77"/>
      <c r="F181" s="77"/>
      <c r="G181" s="77"/>
      <c r="H181" s="77"/>
      <c r="I181" s="77"/>
      <c r="J181" s="77"/>
      <c r="K181" s="77"/>
      <c r="L181" s="77"/>
      <c r="M181" s="85" t="s">
        <v>186</v>
      </c>
    </row>
    <row r="182" spans="1:13" ht="22.5" x14ac:dyDescent="0.25">
      <c r="A182" s="78"/>
      <c r="B182" s="52" t="s">
        <v>188</v>
      </c>
      <c r="C182" s="50" t="s">
        <v>53</v>
      </c>
      <c r="D182" s="77"/>
      <c r="E182" s="77"/>
      <c r="F182" s="77"/>
      <c r="G182" s="77"/>
      <c r="H182" s="77"/>
      <c r="I182" s="77"/>
      <c r="J182" s="77"/>
      <c r="K182" s="77"/>
      <c r="L182" s="77"/>
      <c r="M182" s="85" t="s">
        <v>186</v>
      </c>
    </row>
    <row r="183" spans="1:13" x14ac:dyDescent="0.25">
      <c r="A183" s="78"/>
      <c r="B183" s="52" t="s">
        <v>189</v>
      </c>
      <c r="C183" s="50" t="s">
        <v>66</v>
      </c>
      <c r="D183" s="77"/>
      <c r="E183" s="77"/>
      <c r="F183" s="77"/>
      <c r="G183" s="77"/>
      <c r="H183" s="77"/>
      <c r="I183" s="77"/>
      <c r="J183" s="77"/>
      <c r="K183" s="77"/>
      <c r="L183" s="77"/>
      <c r="M183" s="85" t="s">
        <v>186</v>
      </c>
    </row>
    <row r="184" spans="1:13" x14ac:dyDescent="0.25">
      <c r="A184" s="78"/>
      <c r="B184" s="52" t="s">
        <v>190</v>
      </c>
      <c r="C184" s="50" t="s">
        <v>66</v>
      </c>
      <c r="D184" s="77"/>
      <c r="E184" s="77"/>
      <c r="F184" s="77"/>
      <c r="G184" s="77"/>
      <c r="H184" s="77"/>
      <c r="I184" s="77"/>
      <c r="J184" s="77"/>
      <c r="K184" s="77"/>
      <c r="L184" s="77"/>
      <c r="M184" s="85" t="s">
        <v>186</v>
      </c>
    </row>
    <row r="185" spans="1:13" x14ac:dyDescent="0.25">
      <c r="A185" s="78"/>
      <c r="B185" s="52" t="s">
        <v>191</v>
      </c>
      <c r="C185" s="50" t="s">
        <v>53</v>
      </c>
      <c r="D185" s="77"/>
      <c r="E185" s="77"/>
      <c r="F185" s="77"/>
      <c r="G185" s="77"/>
      <c r="H185" s="77"/>
      <c r="I185" s="77"/>
      <c r="J185" s="77"/>
      <c r="K185" s="77"/>
      <c r="L185" s="77"/>
      <c r="M185" s="85" t="s">
        <v>192</v>
      </c>
    </row>
    <row r="186" spans="1:13" ht="22.5" x14ac:dyDescent="0.25">
      <c r="A186" s="78"/>
      <c r="B186" s="52" t="s">
        <v>193</v>
      </c>
      <c r="C186" s="50" t="s">
        <v>53</v>
      </c>
      <c r="D186" s="77"/>
      <c r="E186" s="77"/>
      <c r="F186" s="77"/>
      <c r="G186" s="77"/>
      <c r="H186" s="77"/>
      <c r="I186" s="77"/>
      <c r="J186" s="77"/>
      <c r="K186" s="77"/>
      <c r="L186" s="77"/>
      <c r="M186" s="85" t="s">
        <v>192</v>
      </c>
    </row>
    <row r="187" spans="1:13" ht="22.5" x14ac:dyDescent="0.25">
      <c r="A187" s="78"/>
      <c r="B187" s="52" t="s">
        <v>194</v>
      </c>
      <c r="C187" s="50" t="s">
        <v>53</v>
      </c>
      <c r="D187" s="77"/>
      <c r="E187" s="77"/>
      <c r="F187" s="77"/>
      <c r="G187" s="77"/>
      <c r="H187" s="77"/>
      <c r="I187" s="77"/>
      <c r="J187" s="77"/>
      <c r="K187" s="77"/>
      <c r="L187" s="77"/>
      <c r="M187" s="85" t="s">
        <v>192</v>
      </c>
    </row>
    <row r="188" spans="1:13" x14ac:dyDescent="0.25">
      <c r="A188" s="78"/>
      <c r="B188" s="52" t="s">
        <v>195</v>
      </c>
      <c r="C188" s="50" t="s">
        <v>53</v>
      </c>
      <c r="D188" s="77"/>
      <c r="E188" s="77"/>
      <c r="F188" s="77"/>
      <c r="G188" s="77"/>
      <c r="H188" s="77"/>
      <c r="I188" s="77"/>
      <c r="J188" s="77"/>
      <c r="K188" s="77"/>
      <c r="L188" s="77"/>
      <c r="M188" s="85" t="s">
        <v>192</v>
      </c>
    </row>
    <row r="189" spans="1:13" x14ac:dyDescent="0.25">
      <c r="A189" s="78"/>
      <c r="B189" s="52" t="s">
        <v>196</v>
      </c>
      <c r="C189" s="50" t="s">
        <v>53</v>
      </c>
      <c r="D189" s="77"/>
      <c r="E189" s="77"/>
      <c r="F189" s="77"/>
      <c r="G189" s="77"/>
      <c r="H189" s="77"/>
      <c r="I189" s="77"/>
      <c r="J189" s="77"/>
      <c r="K189" s="77"/>
      <c r="L189" s="77"/>
      <c r="M189" s="85" t="s">
        <v>192</v>
      </c>
    </row>
    <row r="190" spans="1:13" x14ac:dyDescent="0.25">
      <c r="A190" s="78"/>
      <c r="B190" s="52" t="s">
        <v>197</v>
      </c>
      <c r="C190" s="50" t="s">
        <v>66</v>
      </c>
      <c r="D190" s="77"/>
      <c r="E190" s="77"/>
      <c r="F190" s="77"/>
      <c r="G190" s="77"/>
      <c r="H190" s="77"/>
      <c r="I190" s="77"/>
      <c r="J190" s="77"/>
      <c r="K190" s="77"/>
      <c r="L190" s="77"/>
      <c r="M190" s="85" t="s">
        <v>192</v>
      </c>
    </row>
    <row r="191" spans="1:13" x14ac:dyDescent="0.25">
      <c r="A191" s="78"/>
      <c r="B191" s="52" t="s">
        <v>198</v>
      </c>
      <c r="C191" s="50" t="s">
        <v>66</v>
      </c>
      <c r="D191" s="77"/>
      <c r="E191" s="77"/>
      <c r="F191" s="77"/>
      <c r="G191" s="77"/>
      <c r="H191" s="77"/>
      <c r="I191" s="77"/>
      <c r="J191" s="77"/>
      <c r="K191" s="77"/>
      <c r="L191" s="77"/>
      <c r="M191" s="85" t="s">
        <v>192</v>
      </c>
    </row>
    <row r="192" spans="1:13" x14ac:dyDescent="0.25">
      <c r="A192" s="78"/>
      <c r="B192" s="52" t="s">
        <v>199</v>
      </c>
      <c r="C192" s="50" t="s">
        <v>66</v>
      </c>
      <c r="D192" s="77"/>
      <c r="E192" s="77"/>
      <c r="F192" s="77"/>
      <c r="G192" s="77"/>
      <c r="H192" s="77"/>
      <c r="I192" s="77"/>
      <c r="J192" s="77"/>
      <c r="K192" s="77"/>
      <c r="L192" s="77"/>
      <c r="M192" s="85" t="s">
        <v>192</v>
      </c>
    </row>
    <row r="193" spans="1:13" x14ac:dyDescent="0.25">
      <c r="A193" s="78"/>
      <c r="B193" s="52" t="s">
        <v>200</v>
      </c>
      <c r="C193" s="50" t="s">
        <v>53</v>
      </c>
      <c r="D193" s="77"/>
      <c r="E193" s="77"/>
      <c r="F193" s="77"/>
      <c r="G193" s="77"/>
      <c r="H193" s="77"/>
      <c r="I193" s="77"/>
      <c r="J193" s="77"/>
      <c r="K193" s="77"/>
      <c r="L193" s="77"/>
      <c r="M193" s="85" t="s">
        <v>201</v>
      </c>
    </row>
    <row r="194" spans="1:13" x14ac:dyDescent="0.25">
      <c r="A194" s="78"/>
      <c r="B194" s="52" t="s">
        <v>202</v>
      </c>
      <c r="C194" s="50" t="s">
        <v>53</v>
      </c>
      <c r="D194" s="77"/>
      <c r="E194" s="77"/>
      <c r="F194" s="77"/>
      <c r="G194" s="77"/>
      <c r="H194" s="77"/>
      <c r="I194" s="77"/>
      <c r="J194" s="77"/>
      <c r="K194" s="77"/>
      <c r="L194" s="77"/>
      <c r="M194" s="85" t="s">
        <v>201</v>
      </c>
    </row>
    <row r="195" spans="1:13" ht="22.5" x14ac:dyDescent="0.25">
      <c r="A195" s="78"/>
      <c r="B195" s="52" t="s">
        <v>203</v>
      </c>
      <c r="C195" s="50" t="s">
        <v>53</v>
      </c>
      <c r="D195" s="77"/>
      <c r="E195" s="77"/>
      <c r="F195" s="77"/>
      <c r="G195" s="77"/>
      <c r="H195" s="77"/>
      <c r="I195" s="77"/>
      <c r="J195" s="77"/>
      <c r="K195" s="77"/>
      <c r="L195" s="77"/>
      <c r="M195" s="85" t="s">
        <v>201</v>
      </c>
    </row>
    <row r="196" spans="1:13" ht="22.5" x14ac:dyDescent="0.25">
      <c r="A196" s="78"/>
      <c r="B196" s="52" t="s">
        <v>204</v>
      </c>
      <c r="C196" s="50" t="s">
        <v>53</v>
      </c>
      <c r="D196" s="77"/>
      <c r="E196" s="77"/>
      <c r="F196" s="77"/>
      <c r="G196" s="77"/>
      <c r="H196" s="77"/>
      <c r="I196" s="77"/>
      <c r="J196" s="77"/>
      <c r="K196" s="77"/>
      <c r="L196" s="77"/>
      <c r="M196" s="85" t="s">
        <v>201</v>
      </c>
    </row>
    <row r="197" spans="1:13" x14ac:dyDescent="0.25">
      <c r="A197" s="78"/>
      <c r="B197" s="52" t="s">
        <v>205</v>
      </c>
      <c r="C197" s="50" t="s">
        <v>66</v>
      </c>
      <c r="D197" s="77"/>
      <c r="E197" s="77"/>
      <c r="F197" s="77"/>
      <c r="G197" s="77"/>
      <c r="H197" s="77"/>
      <c r="I197" s="77"/>
      <c r="J197" s="77"/>
      <c r="K197" s="77"/>
      <c r="L197" s="77"/>
      <c r="M197" s="85" t="s">
        <v>201</v>
      </c>
    </row>
    <row r="198" spans="1:13" ht="22.5" x14ac:dyDescent="0.25">
      <c r="A198" s="78"/>
      <c r="B198" s="52" t="s">
        <v>206</v>
      </c>
      <c r="C198" s="50" t="s">
        <v>66</v>
      </c>
      <c r="D198" s="77"/>
      <c r="E198" s="77"/>
      <c r="F198" s="77"/>
      <c r="G198" s="77"/>
      <c r="H198" s="77"/>
      <c r="I198" s="77"/>
      <c r="J198" s="77"/>
      <c r="K198" s="77"/>
      <c r="L198" s="77"/>
      <c r="M198" s="85" t="s">
        <v>201</v>
      </c>
    </row>
    <row r="199" spans="1:13" ht="22.5" x14ac:dyDescent="0.25">
      <c r="A199" s="78"/>
      <c r="B199" s="52" t="s">
        <v>207</v>
      </c>
      <c r="C199" s="50" t="s">
        <v>66</v>
      </c>
      <c r="D199" s="77"/>
      <c r="E199" s="77"/>
      <c r="F199" s="77"/>
      <c r="G199" s="77"/>
      <c r="H199" s="77"/>
      <c r="I199" s="77"/>
      <c r="J199" s="77"/>
      <c r="K199" s="77"/>
      <c r="L199" s="77"/>
      <c r="M199" s="85" t="s">
        <v>201</v>
      </c>
    </row>
    <row r="200" spans="1:13" x14ac:dyDescent="0.25">
      <c r="A200" s="78"/>
      <c r="B200" s="52" t="s">
        <v>208</v>
      </c>
      <c r="C200" s="50" t="s">
        <v>53</v>
      </c>
      <c r="D200" s="77"/>
      <c r="E200" s="77"/>
      <c r="F200" s="77"/>
      <c r="G200" s="77"/>
      <c r="H200" s="77"/>
      <c r="I200" s="77"/>
      <c r="J200" s="77"/>
      <c r="K200" s="77"/>
      <c r="L200" s="77"/>
      <c r="M200" s="85" t="s">
        <v>209</v>
      </c>
    </row>
    <row r="201" spans="1:13" ht="22.5" x14ac:dyDescent="0.25">
      <c r="A201" s="78"/>
      <c r="B201" s="52" t="s">
        <v>210</v>
      </c>
      <c r="C201" s="50" t="s">
        <v>53</v>
      </c>
      <c r="D201" s="77"/>
      <c r="E201" s="77"/>
      <c r="F201" s="77"/>
      <c r="G201" s="77"/>
      <c r="H201" s="77"/>
      <c r="I201" s="77"/>
      <c r="J201" s="77"/>
      <c r="K201" s="77"/>
      <c r="L201" s="77"/>
      <c r="M201" s="85" t="s">
        <v>209</v>
      </c>
    </row>
    <row r="202" spans="1:13" ht="22.5" x14ac:dyDescent="0.25">
      <c r="A202" s="78"/>
      <c r="B202" s="52" t="s">
        <v>211</v>
      </c>
      <c r="C202" s="50" t="s">
        <v>53</v>
      </c>
      <c r="D202" s="77"/>
      <c r="E202" s="77"/>
      <c r="F202" s="77"/>
      <c r="G202" s="77"/>
      <c r="H202" s="77"/>
      <c r="I202" s="77"/>
      <c r="J202" s="77"/>
      <c r="K202" s="77"/>
      <c r="L202" s="77"/>
      <c r="M202" s="85" t="s">
        <v>209</v>
      </c>
    </row>
    <row r="203" spans="1:13" ht="22.5" x14ac:dyDescent="0.25">
      <c r="A203" s="78"/>
      <c r="B203" s="52" t="s">
        <v>212</v>
      </c>
      <c r="C203" s="50" t="s">
        <v>53</v>
      </c>
      <c r="D203" s="77"/>
      <c r="E203" s="77"/>
      <c r="F203" s="77"/>
      <c r="G203" s="77"/>
      <c r="H203" s="77"/>
      <c r="I203" s="77"/>
      <c r="J203" s="77"/>
      <c r="K203" s="77"/>
      <c r="L203" s="77"/>
      <c r="M203" s="85" t="s">
        <v>209</v>
      </c>
    </row>
    <row r="204" spans="1:13" x14ac:dyDescent="0.25">
      <c r="A204" s="78"/>
      <c r="B204" s="52" t="s">
        <v>213</v>
      </c>
      <c r="C204" s="50" t="s">
        <v>66</v>
      </c>
      <c r="D204" s="77"/>
      <c r="E204" s="77"/>
      <c r="F204" s="77"/>
      <c r="G204" s="77"/>
      <c r="H204" s="77"/>
      <c r="I204" s="77"/>
      <c r="J204" s="77"/>
      <c r="K204" s="77"/>
      <c r="L204" s="77"/>
      <c r="M204" s="85" t="s">
        <v>209</v>
      </c>
    </row>
    <row r="205" spans="1:13" ht="22.5" x14ac:dyDescent="0.25">
      <c r="A205" s="78"/>
      <c r="B205" s="52" t="s">
        <v>214</v>
      </c>
      <c r="C205" s="50" t="s">
        <v>66</v>
      </c>
      <c r="D205" s="77"/>
      <c r="E205" s="77"/>
      <c r="F205" s="77"/>
      <c r="G205" s="77"/>
      <c r="H205" s="77"/>
      <c r="I205" s="77"/>
      <c r="J205" s="77"/>
      <c r="K205" s="77"/>
      <c r="L205" s="77"/>
      <c r="M205" s="85" t="s">
        <v>209</v>
      </c>
    </row>
    <row r="206" spans="1:13" ht="22.5" x14ac:dyDescent="0.25">
      <c r="A206" s="78"/>
      <c r="B206" s="52" t="s">
        <v>215</v>
      </c>
      <c r="C206" s="50" t="s">
        <v>66</v>
      </c>
      <c r="D206" s="77"/>
      <c r="E206" s="77"/>
      <c r="F206" s="77"/>
      <c r="G206" s="77"/>
      <c r="H206" s="77"/>
      <c r="I206" s="77"/>
      <c r="J206" s="77"/>
      <c r="K206" s="77"/>
      <c r="L206" s="77"/>
      <c r="M206" s="85" t="s">
        <v>209</v>
      </c>
    </row>
    <row r="207" spans="1:13" ht="105" x14ac:dyDescent="0.25">
      <c r="A207" s="89">
        <v>2</v>
      </c>
      <c r="B207" s="45" t="s">
        <v>216</v>
      </c>
      <c r="C207" s="53"/>
      <c r="D207" s="77"/>
      <c r="E207" s="77"/>
      <c r="F207" s="77"/>
      <c r="G207" s="77"/>
      <c r="H207" s="77"/>
      <c r="I207" s="77"/>
      <c r="J207" s="77"/>
      <c r="K207" s="77"/>
      <c r="L207" s="77"/>
      <c r="M207" s="85" t="s">
        <v>217</v>
      </c>
    </row>
    <row r="208" spans="1:13" ht="90" x14ac:dyDescent="0.25">
      <c r="A208" s="89">
        <v>3</v>
      </c>
      <c r="B208" s="45" t="s">
        <v>218</v>
      </c>
      <c r="C208" s="53"/>
      <c r="D208" s="77"/>
      <c r="E208" s="77"/>
      <c r="F208" s="77"/>
      <c r="G208" s="77"/>
      <c r="H208" s="77"/>
      <c r="I208" s="77"/>
      <c r="J208" s="77"/>
      <c r="K208" s="77"/>
      <c r="L208" s="77"/>
      <c r="M208" s="85" t="s">
        <v>217</v>
      </c>
    </row>
    <row r="209" spans="1:13" x14ac:dyDescent="0.25">
      <c r="A209" s="54"/>
      <c r="B209" s="54"/>
      <c r="C209" s="54"/>
      <c r="D209" s="77"/>
      <c r="E209" s="77"/>
      <c r="F209" s="77"/>
      <c r="G209" s="77"/>
      <c r="H209" s="77"/>
      <c r="I209" s="77"/>
      <c r="J209" s="77"/>
      <c r="K209" s="77"/>
      <c r="L209" s="77"/>
      <c r="M209" s="78"/>
    </row>
    <row r="210" spans="1:13" ht="15.75" x14ac:dyDescent="0.25">
      <c r="A210" s="17" t="s">
        <v>219</v>
      </c>
      <c r="B210" s="72"/>
      <c r="C210" s="72"/>
      <c r="D210" s="77"/>
      <c r="E210" s="77"/>
      <c r="F210" s="77"/>
      <c r="G210" s="77"/>
      <c r="H210" s="77"/>
      <c r="I210" s="77"/>
      <c r="J210" s="77"/>
      <c r="K210" s="77"/>
      <c r="L210" s="77"/>
      <c r="M210" s="78"/>
    </row>
    <row r="211" spans="1:13" ht="30" x14ac:dyDescent="0.25">
      <c r="A211" s="92">
        <v>1</v>
      </c>
      <c r="B211" s="45" t="s">
        <v>220</v>
      </c>
      <c r="C211" s="45" t="s">
        <v>221</v>
      </c>
      <c r="D211" s="93"/>
      <c r="E211" s="93"/>
      <c r="F211" s="93"/>
      <c r="G211" s="93"/>
      <c r="H211" s="93"/>
      <c r="I211" s="93"/>
      <c r="J211" s="93"/>
      <c r="K211" s="93"/>
      <c r="L211" s="77"/>
      <c r="M211" s="78"/>
    </row>
    <row r="212" spans="1:13" x14ac:dyDescent="0.25">
      <c r="A212" s="94"/>
      <c r="B212" s="25" t="s">
        <v>222</v>
      </c>
      <c r="C212" s="25" t="s">
        <v>221</v>
      </c>
      <c r="D212" s="95"/>
      <c r="E212" s="95"/>
      <c r="F212" s="95"/>
      <c r="G212" s="95"/>
      <c r="H212" s="95"/>
      <c r="I212" s="95"/>
      <c r="J212" s="95"/>
      <c r="K212" s="95"/>
      <c r="L212" s="96"/>
      <c r="M212" s="78"/>
    </row>
    <row r="213" spans="1:13" x14ac:dyDescent="0.25">
      <c r="A213" s="94"/>
      <c r="B213" s="25" t="s">
        <v>223</v>
      </c>
      <c r="C213" s="25" t="s">
        <v>221</v>
      </c>
      <c r="D213" s="95"/>
      <c r="E213" s="95"/>
      <c r="F213" s="95"/>
      <c r="G213" s="95"/>
      <c r="H213" s="95"/>
      <c r="I213" s="95"/>
      <c r="J213" s="95"/>
      <c r="K213" s="95"/>
      <c r="L213" s="96"/>
      <c r="M213" s="78"/>
    </row>
    <row r="214" spans="1:13" x14ac:dyDescent="0.25">
      <c r="A214" s="94"/>
      <c r="B214" s="25" t="s">
        <v>224</v>
      </c>
      <c r="C214" s="25" t="s">
        <v>221</v>
      </c>
      <c r="D214" s="95"/>
      <c r="E214" s="95"/>
      <c r="F214" s="95"/>
      <c r="G214" s="95"/>
      <c r="H214" s="95"/>
      <c r="I214" s="95"/>
      <c r="J214" s="95"/>
      <c r="K214" s="95"/>
      <c r="L214" s="96"/>
      <c r="M214" s="78"/>
    </row>
    <row r="215" spans="1:13" ht="30" x14ac:dyDescent="0.25">
      <c r="A215" s="92">
        <v>2</v>
      </c>
      <c r="B215" s="45" t="s">
        <v>225</v>
      </c>
      <c r="C215" s="45" t="s">
        <v>221</v>
      </c>
      <c r="D215" s="5"/>
      <c r="E215" s="6"/>
      <c r="F215" s="6"/>
      <c r="G215" s="6"/>
      <c r="H215" s="6"/>
      <c r="I215" s="6"/>
      <c r="J215" s="6"/>
      <c r="K215" s="7"/>
      <c r="L215" s="7"/>
      <c r="M215" s="78"/>
    </row>
    <row r="216" spans="1:13" x14ac:dyDescent="0.25">
      <c r="A216" s="92">
        <v>3</v>
      </c>
      <c r="B216" s="55" t="s">
        <v>226</v>
      </c>
      <c r="C216" s="55" t="s">
        <v>227</v>
      </c>
      <c r="D216" s="77"/>
      <c r="E216" s="77"/>
      <c r="F216" s="77"/>
      <c r="G216" s="77"/>
      <c r="H216" s="77"/>
      <c r="I216" s="77"/>
      <c r="J216" s="77"/>
      <c r="K216" s="77"/>
      <c r="L216" s="77"/>
      <c r="M216" s="78"/>
    </row>
    <row r="217" spans="1:13" x14ac:dyDescent="0.25">
      <c r="A217" s="92">
        <v>4</v>
      </c>
      <c r="B217" s="55" t="s">
        <v>228</v>
      </c>
      <c r="C217" s="55"/>
      <c r="D217" s="97"/>
      <c r="E217" s="97"/>
      <c r="F217" s="97"/>
      <c r="G217" s="97"/>
      <c r="H217" s="97"/>
      <c r="I217" s="97"/>
      <c r="J217" s="97"/>
      <c r="K217" s="97"/>
      <c r="L217" s="97"/>
      <c r="M217" s="78"/>
    </row>
    <row r="218" spans="1:13" x14ac:dyDescent="0.25">
      <c r="A218" s="92" t="s">
        <v>229</v>
      </c>
      <c r="B218" s="55" t="s">
        <v>230</v>
      </c>
      <c r="C218" s="55" t="s">
        <v>231</v>
      </c>
      <c r="D218" s="98"/>
      <c r="E218" s="98"/>
      <c r="F218" s="98"/>
      <c r="G218" s="98"/>
      <c r="H218" s="98"/>
      <c r="I218" s="98"/>
      <c r="J218" s="98"/>
      <c r="K218" s="98"/>
      <c r="L218" s="98"/>
      <c r="M218" s="78"/>
    </row>
    <row r="219" spans="1:13" x14ac:dyDescent="0.25">
      <c r="A219" s="92" t="s">
        <v>232</v>
      </c>
      <c r="B219" s="55" t="s">
        <v>233</v>
      </c>
      <c r="C219" s="55" t="s">
        <v>234</v>
      </c>
      <c r="D219" s="97"/>
      <c r="E219" s="97"/>
      <c r="F219" s="97"/>
      <c r="G219" s="97"/>
      <c r="H219" s="97"/>
      <c r="I219" s="97"/>
      <c r="J219" s="97"/>
      <c r="K219" s="97"/>
      <c r="L219" s="97"/>
      <c r="M219" s="78"/>
    </row>
    <row r="220" spans="1:13" x14ac:dyDescent="0.25">
      <c r="A220" s="46"/>
      <c r="B220" s="41" t="s">
        <v>19</v>
      </c>
      <c r="C220" s="41" t="s">
        <v>234</v>
      </c>
      <c r="D220" s="99"/>
      <c r="E220" s="99"/>
      <c r="F220" s="99"/>
      <c r="G220" s="99"/>
      <c r="H220" s="99"/>
      <c r="I220" s="99"/>
      <c r="J220" s="99"/>
      <c r="K220" s="99"/>
      <c r="L220" s="99"/>
      <c r="M220" s="78"/>
    </row>
    <row r="221" spans="1:13" x14ac:dyDescent="0.25">
      <c r="A221" s="46"/>
      <c r="B221" s="41" t="s">
        <v>112</v>
      </c>
      <c r="C221" s="41" t="s">
        <v>234</v>
      </c>
      <c r="D221" s="99"/>
      <c r="E221" s="99"/>
      <c r="F221" s="99"/>
      <c r="G221" s="99"/>
      <c r="H221" s="99"/>
      <c r="I221" s="99"/>
      <c r="J221" s="99"/>
      <c r="K221" s="99"/>
      <c r="L221" s="99"/>
      <c r="M221" s="78"/>
    </row>
    <row r="222" spans="1:13" x14ac:dyDescent="0.25">
      <c r="A222" s="46"/>
      <c r="B222" s="41" t="s">
        <v>113</v>
      </c>
      <c r="C222" s="41" t="s">
        <v>234</v>
      </c>
      <c r="D222" s="99"/>
      <c r="E222" s="99"/>
      <c r="F222" s="99"/>
      <c r="G222" s="99"/>
      <c r="H222" s="99"/>
      <c r="I222" s="99"/>
      <c r="J222" s="99"/>
      <c r="K222" s="99"/>
      <c r="L222" s="99"/>
      <c r="M222" s="78"/>
    </row>
    <row r="223" spans="1:13" x14ac:dyDescent="0.25">
      <c r="A223" s="46"/>
      <c r="B223" s="41" t="s">
        <v>235</v>
      </c>
      <c r="C223" s="41" t="s">
        <v>234</v>
      </c>
      <c r="D223" s="99"/>
      <c r="E223" s="99"/>
      <c r="F223" s="99"/>
      <c r="G223" s="99"/>
      <c r="H223" s="99"/>
      <c r="I223" s="99"/>
      <c r="J223" s="99"/>
      <c r="K223" s="99"/>
      <c r="L223" s="99"/>
      <c r="M223" s="78"/>
    </row>
    <row r="224" spans="1:13" x14ac:dyDescent="0.25">
      <c r="A224" s="46"/>
      <c r="B224" s="41" t="s">
        <v>122</v>
      </c>
      <c r="C224" s="41" t="s">
        <v>234</v>
      </c>
      <c r="D224" s="99"/>
      <c r="E224" s="99"/>
      <c r="F224" s="99"/>
      <c r="G224" s="99"/>
      <c r="H224" s="99"/>
      <c r="I224" s="99"/>
      <c r="J224" s="99"/>
      <c r="K224" s="99"/>
      <c r="L224" s="99"/>
      <c r="M224" s="78"/>
    </row>
    <row r="225" spans="1:13" x14ac:dyDescent="0.25">
      <c r="A225" s="100">
        <v>5</v>
      </c>
      <c r="B225" s="45" t="s">
        <v>236</v>
      </c>
      <c r="C225" s="45"/>
      <c r="D225" s="97"/>
      <c r="E225" s="97"/>
      <c r="F225" s="97"/>
      <c r="G225" s="97"/>
      <c r="H225" s="97"/>
      <c r="I225" s="97"/>
      <c r="J225" s="97"/>
      <c r="K225" s="97"/>
      <c r="L225" s="97"/>
      <c r="M225" s="78"/>
    </row>
    <row r="226" spans="1:13" x14ac:dyDescent="0.25">
      <c r="A226" s="89" t="s">
        <v>229</v>
      </c>
      <c r="B226" s="45" t="s">
        <v>237</v>
      </c>
      <c r="C226" s="45"/>
      <c r="D226" s="97"/>
      <c r="E226" s="97"/>
      <c r="F226" s="97"/>
      <c r="G226" s="97"/>
      <c r="H226" s="97"/>
      <c r="I226" s="97"/>
      <c r="J226" s="97"/>
      <c r="K226" s="97"/>
      <c r="L226" s="97"/>
      <c r="M226" s="78"/>
    </row>
    <row r="227" spans="1:13" x14ac:dyDescent="0.25">
      <c r="A227" s="101"/>
      <c r="B227" s="56" t="s">
        <v>238</v>
      </c>
      <c r="C227" s="56" t="s">
        <v>239</v>
      </c>
      <c r="D227" s="102"/>
      <c r="E227" s="102"/>
      <c r="F227" s="102"/>
      <c r="G227" s="102"/>
      <c r="H227" s="102"/>
      <c r="I227" s="102"/>
      <c r="J227" s="102"/>
      <c r="K227" s="102"/>
      <c r="L227" s="82"/>
      <c r="M227" s="78"/>
    </row>
    <row r="228" spans="1:13" x14ac:dyDescent="0.25">
      <c r="A228" s="101"/>
      <c r="B228" s="56" t="s">
        <v>240</v>
      </c>
      <c r="C228" s="56" t="s">
        <v>239</v>
      </c>
      <c r="D228" s="102"/>
      <c r="E228" s="102"/>
      <c r="F228" s="102"/>
      <c r="G228" s="102"/>
      <c r="H228" s="102"/>
      <c r="I228" s="102"/>
      <c r="J228" s="102"/>
      <c r="K228" s="102"/>
      <c r="L228" s="88"/>
      <c r="M228" s="78"/>
    </row>
    <row r="229" spans="1:13" x14ac:dyDescent="0.25">
      <c r="A229" s="101"/>
      <c r="B229" s="56" t="s">
        <v>241</v>
      </c>
      <c r="C229" s="56" t="s">
        <v>239</v>
      </c>
      <c r="D229" s="102"/>
      <c r="E229" s="102"/>
      <c r="F229" s="102"/>
      <c r="G229" s="102"/>
      <c r="H229" s="102"/>
      <c r="I229" s="102"/>
      <c r="J229" s="102"/>
      <c r="K229" s="102"/>
      <c r="L229" s="88"/>
      <c r="M229" s="78"/>
    </row>
    <row r="230" spans="1:13" x14ac:dyDescent="0.25">
      <c r="A230" s="101"/>
      <c r="B230" s="56" t="s">
        <v>242</v>
      </c>
      <c r="C230" s="56" t="s">
        <v>239</v>
      </c>
      <c r="D230" s="102"/>
      <c r="E230" s="102"/>
      <c r="F230" s="102"/>
      <c r="G230" s="102"/>
      <c r="H230" s="102"/>
      <c r="I230" s="102"/>
      <c r="J230" s="102"/>
      <c r="K230" s="102"/>
      <c r="L230" s="88"/>
      <c r="M230" s="78"/>
    </row>
    <row r="231" spans="1:13" x14ac:dyDescent="0.25">
      <c r="A231" s="101"/>
      <c r="B231" s="56" t="s">
        <v>243</v>
      </c>
      <c r="C231" s="56" t="s">
        <v>239</v>
      </c>
      <c r="D231" s="102"/>
      <c r="E231" s="102"/>
      <c r="F231" s="102"/>
      <c r="G231" s="102"/>
      <c r="H231" s="102"/>
      <c r="I231" s="102"/>
      <c r="J231" s="102"/>
      <c r="K231" s="102"/>
      <c r="L231" s="88"/>
      <c r="M231" s="78"/>
    </row>
    <row r="232" spans="1:13" x14ac:dyDescent="0.25">
      <c r="A232" s="89" t="s">
        <v>232</v>
      </c>
      <c r="B232" s="45" t="s">
        <v>244</v>
      </c>
      <c r="C232" s="45" t="s">
        <v>245</v>
      </c>
      <c r="D232" s="102"/>
      <c r="E232" s="102"/>
      <c r="F232" s="102"/>
      <c r="G232" s="102"/>
      <c r="H232" s="102"/>
      <c r="I232" s="102"/>
      <c r="J232" s="102"/>
      <c r="K232" s="102"/>
      <c r="L232" s="97"/>
      <c r="M232" s="78"/>
    </row>
    <row r="233" spans="1:13" x14ac:dyDescent="0.25">
      <c r="A233" s="89" t="s">
        <v>246</v>
      </c>
      <c r="B233" s="45" t="s">
        <v>247</v>
      </c>
      <c r="C233" s="45" t="s">
        <v>245</v>
      </c>
      <c r="D233" s="102"/>
      <c r="E233" s="102"/>
      <c r="F233" s="102"/>
      <c r="G233" s="102"/>
      <c r="H233" s="102"/>
      <c r="I233" s="102"/>
      <c r="J233" s="102"/>
      <c r="K233" s="102"/>
      <c r="L233" s="97"/>
      <c r="M233" s="78"/>
    </row>
    <row r="234" spans="1:13" x14ac:dyDescent="0.25">
      <c r="A234" s="89" t="s">
        <v>248</v>
      </c>
      <c r="B234" s="45" t="s">
        <v>249</v>
      </c>
      <c r="C234" s="45" t="s">
        <v>245</v>
      </c>
      <c r="D234" s="102"/>
      <c r="E234" s="102"/>
      <c r="F234" s="102"/>
      <c r="G234" s="102"/>
      <c r="H234" s="102"/>
      <c r="I234" s="102"/>
      <c r="J234" s="102"/>
      <c r="K234" s="102"/>
      <c r="L234" s="97"/>
      <c r="M234" s="78"/>
    </row>
    <row r="235" spans="1:13" x14ac:dyDescent="0.25">
      <c r="A235" s="89" t="s">
        <v>250</v>
      </c>
      <c r="B235" s="45" t="s">
        <v>251</v>
      </c>
      <c r="C235" s="45" t="s">
        <v>245</v>
      </c>
      <c r="D235" s="102"/>
      <c r="E235" s="102"/>
      <c r="F235" s="102"/>
      <c r="G235" s="102"/>
      <c r="H235" s="102"/>
      <c r="I235" s="102"/>
      <c r="J235" s="102"/>
      <c r="K235" s="102"/>
      <c r="L235" s="97"/>
      <c r="M235" s="78"/>
    </row>
    <row r="236" spans="1:13" x14ac:dyDescent="0.25">
      <c r="A236" s="89" t="s">
        <v>252</v>
      </c>
      <c r="B236" s="45" t="s">
        <v>253</v>
      </c>
      <c r="C236" s="45" t="s">
        <v>254</v>
      </c>
      <c r="D236" s="102"/>
      <c r="E236" s="102"/>
      <c r="F236" s="102"/>
      <c r="G236" s="102"/>
      <c r="H236" s="102"/>
      <c r="I236" s="102"/>
      <c r="J236" s="102"/>
      <c r="K236" s="102"/>
      <c r="L236" s="103"/>
      <c r="M236" s="78"/>
    </row>
    <row r="237" spans="1:13" x14ac:dyDescent="0.25">
      <c r="A237" s="89" t="s">
        <v>255</v>
      </c>
      <c r="B237" s="45" t="s">
        <v>256</v>
      </c>
      <c r="C237" s="45" t="s">
        <v>257</v>
      </c>
      <c r="D237" s="102"/>
      <c r="E237" s="102"/>
      <c r="F237" s="102"/>
      <c r="G237" s="102"/>
      <c r="H237" s="102"/>
      <c r="I237" s="102"/>
      <c r="J237" s="102"/>
      <c r="K237" s="102"/>
      <c r="L237" s="104"/>
      <c r="M237" s="78"/>
    </row>
    <row r="238" spans="1:13" x14ac:dyDescent="0.25">
      <c r="A238" s="89" t="s">
        <v>258</v>
      </c>
      <c r="B238" s="45" t="s">
        <v>259</v>
      </c>
      <c r="C238" s="45" t="s">
        <v>257</v>
      </c>
      <c r="D238" s="102"/>
      <c r="E238" s="102"/>
      <c r="F238" s="102"/>
      <c r="G238" s="102"/>
      <c r="H238" s="102"/>
      <c r="I238" s="102"/>
      <c r="J238" s="102"/>
      <c r="K238" s="102"/>
      <c r="L238" s="105"/>
      <c r="M238" s="78"/>
    </row>
    <row r="239" spans="1:13" x14ac:dyDescent="0.25">
      <c r="A239" s="89" t="s">
        <v>260</v>
      </c>
      <c r="B239" s="45" t="s">
        <v>261</v>
      </c>
      <c r="C239" s="45" t="s">
        <v>66</v>
      </c>
      <c r="D239" s="106"/>
      <c r="E239" s="106"/>
      <c r="F239" s="106"/>
      <c r="G239" s="106"/>
      <c r="H239" s="106"/>
      <c r="I239" s="106"/>
      <c r="J239" s="106"/>
      <c r="K239" s="106"/>
      <c r="L239" s="40"/>
      <c r="M239" s="78"/>
    </row>
    <row r="240" spans="1:13" ht="15.75" x14ac:dyDescent="0.25">
      <c r="A240" s="89" t="s">
        <v>262</v>
      </c>
      <c r="B240" s="110" t="s">
        <v>263</v>
      </c>
      <c r="C240" s="57"/>
      <c r="D240" s="58"/>
      <c r="E240" s="58"/>
      <c r="F240" s="58"/>
      <c r="G240" s="58"/>
      <c r="H240" s="58"/>
      <c r="I240" s="58"/>
      <c r="J240" s="58"/>
      <c r="K240" s="58"/>
      <c r="L240" s="58"/>
      <c r="M240" s="111"/>
    </row>
  </sheetData>
  <mergeCells count="1">
    <mergeCell ref="A1:F1"/>
  </mergeCells>
  <pageMargins left="0.39370078740157483" right="0.39370078740157483" top="0.59055118110236227" bottom="0.59055118110236227" header="0.31496062992125984" footer="0.31496062992125984"/>
  <pageSetup paperSize="9"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therrecommendations xmlns="0e422b70-e85d-4377-8ee0-b6227433d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11" ma:contentTypeDescription="Create a new document." ma:contentTypeScope="" ma:versionID="05ddd92f0be28680353ab1a0a75efa64">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2543be7b84f35c067c99d20afc1c2b2f"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FEECDF-A93E-4F1D-93CA-89B7147C985C}">
  <ds:schemaRefs>
    <ds:schemaRef ds:uri="http://purl.org/dc/dcmitype/"/>
    <ds:schemaRef ds:uri="http://schemas.microsoft.com/office/2006/documentManagement/types"/>
    <ds:schemaRef ds:uri="199f642e-5af9-486c-ac06-f366742ef41a"/>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 ds:uri="0e422b70-e85d-4377-8ee0-b6227433d381"/>
    <ds:schemaRef ds:uri="http://purl.org/dc/terms/"/>
  </ds:schemaRefs>
</ds:datastoreItem>
</file>

<file path=customXml/itemProps2.xml><?xml version="1.0" encoding="utf-8"?>
<ds:datastoreItem xmlns:ds="http://schemas.openxmlformats.org/officeDocument/2006/customXml" ds:itemID="{F8968199-3E5C-4A7F-B1DE-4087936EB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22b70-e85d-4377-8ee0-b6227433d381"/>
    <ds:schemaRef ds:uri="199f642e-5af9-486c-ac06-f366742ef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06607-BEF8-4A78-9BD7-339DA27A5B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 Annex I Part 2 templ</vt:lpstr>
      <vt:lpstr>GOV Annex 1 Part 2-WEM</vt:lpstr>
      <vt:lpstr>GOV Annex 1 Part 2-WAM</vt:lpstr>
      <vt:lpstr>'GOV Annex 1 Part 2-WAM'!Print_Area</vt:lpstr>
      <vt:lpstr>'GOV Annex 1 Part 2-WEM'!Print_Area</vt:lpstr>
      <vt:lpstr>'GOV Annex 1 Part 2-WAM'!Print_Titles</vt:lpstr>
      <vt:lpstr>'GOV Annex 1 Part 2-WEM'!Print_Titles</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CANTON Joan (ENER)</dc:creator>
  <cp:keywords/>
  <dc:description/>
  <cp:lastModifiedBy>Thomas Dahl</cp:lastModifiedBy>
  <cp:revision/>
  <dcterms:created xsi:type="dcterms:W3CDTF">2017-03-21T16:17:19Z</dcterms:created>
  <dcterms:modified xsi:type="dcterms:W3CDTF">2024-12-13T10:04:11Z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MSIP_Label_6bd9ddd1-4d20-43f6-abfa-fc3c07406f94_Enabled">
    <vt:lpwstr>true</vt:lpwstr>
  </property>
  <property fmtid="{D5CDD505-2E9C-101B-9397-08002B2CF9AE}" pid="4" name="MSIP_Label_6bd9ddd1-4d20-43f6-abfa-fc3c07406f94_SetDate">
    <vt:lpwstr>2023-09-27T12:34:57Z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0df4dbfd-0c72-4cdd-895c-6eae42411e48</vt:lpwstr>
  </property>
  <property fmtid="{D5CDD505-2E9C-101B-9397-08002B2CF9AE}" pid="9" name="MSIP_Label_6bd9ddd1-4d20-43f6-abfa-fc3c07406f94_ContentBits">
    <vt:lpwstr>0</vt:lpwstr>
  </property>
</Properties>
</file>