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GF\VAND\13 - Vandenheden\03. Vandsektorloven\Tilknyttet virksomhed\Regulering af beløbsgrænsen på 2 pct\"/>
    </mc:Choice>
  </mc:AlternateContent>
  <bookViews>
    <workbookView xWindow="120" yWindow="90" windowWidth="24915" windowHeight="11055"/>
  </bookViews>
  <sheets>
    <sheet name="Pristalsregulering" sheetId="1" r:id="rId1"/>
  </sheets>
  <calcPr calcId="162913"/>
</workbook>
</file>

<file path=xl/calcChain.xml><?xml version="1.0" encoding="utf-8"?>
<calcChain xmlns="http://schemas.openxmlformats.org/spreadsheetml/2006/main">
  <c r="D19" i="1" l="1"/>
  <c r="E19" i="1" s="1"/>
  <c r="F19" i="1" s="1"/>
  <c r="D18" i="1" l="1"/>
  <c r="D17" i="1"/>
  <c r="D16" i="1" l="1"/>
  <c r="D15" i="1" l="1"/>
  <c r="D14" i="1"/>
  <c r="D13" i="1"/>
  <c r="F4" i="1"/>
  <c r="D11" i="1" l="1"/>
  <c r="D10" i="1"/>
  <c r="D9" i="1"/>
  <c r="D8" i="1"/>
  <c r="D7" i="1"/>
  <c r="D6" i="1"/>
  <c r="D5" i="1"/>
  <c r="D12" i="1"/>
  <c r="A5" i="1"/>
  <c r="A6" i="1" s="1"/>
  <c r="A7" i="1" s="1"/>
  <c r="A8" i="1" s="1"/>
  <c r="A9" i="1" s="1"/>
  <c r="A10" i="1" s="1"/>
  <c r="A11" i="1" s="1"/>
  <c r="A12" i="1" s="1"/>
  <c r="E5" i="1" l="1"/>
  <c r="F5" i="1" l="1"/>
  <c r="E6" i="1"/>
  <c r="E7" i="1" l="1"/>
  <c r="F6" i="1"/>
  <c r="E8" i="1" l="1"/>
  <c r="F7" i="1"/>
  <c r="E9" i="1" l="1"/>
  <c r="F8" i="1"/>
  <c r="E10" i="1" l="1"/>
  <c r="F9" i="1"/>
  <c r="E11" i="1" l="1"/>
  <c r="F10" i="1"/>
  <c r="E12" i="1" l="1"/>
  <c r="F11" i="1"/>
  <c r="F12" i="1" l="1"/>
  <c r="E13" i="1"/>
  <c r="E14" i="1" l="1"/>
  <c r="F13" i="1"/>
  <c r="F14" i="1" l="1"/>
  <c r="E15" i="1"/>
  <c r="F15" i="1" l="1"/>
  <c r="E16" i="1"/>
  <c r="F16" i="1" l="1"/>
  <c r="E17" i="1"/>
  <c r="E18" i="1" l="1"/>
  <c r="F18" i="1" s="1"/>
  <c r="F17" i="1"/>
</calcChain>
</file>

<file path=xl/sharedStrings.xml><?xml version="1.0" encoding="utf-8"?>
<sst xmlns="http://schemas.openxmlformats.org/spreadsheetml/2006/main" count="31" uniqueCount="31">
  <si>
    <t>Fast pct.</t>
  </si>
  <si>
    <t>Tilpasnings-procent</t>
  </si>
  <si>
    <t>Reguleret beløb ikke afrundet</t>
  </si>
  <si>
    <t>BEK nr 1013 af 22/08/2010</t>
  </si>
  <si>
    <t>BEK nr 937 af 25/08/2011</t>
  </si>
  <si>
    <t>BEK nr 870 af 22/08/2012</t>
  </si>
  <si>
    <t>Reguleret beløb Afrundet</t>
  </si>
  <si>
    <t xml:space="preserve">BEK nr 1046 af 21/08/2013 </t>
  </si>
  <si>
    <t xml:space="preserve">BEK nr 942 af 25/08/2014 </t>
  </si>
  <si>
    <t xml:space="preserve">BEK nr 988 af 24/08/2015 </t>
  </si>
  <si>
    <t xml:space="preserve">BEK nr 1135 af 29/08/2016 </t>
  </si>
  <si>
    <t xml:space="preserve">BEK nr 1015 af 25/08/2017 </t>
  </si>
  <si>
    <t xml:space="preserve">BEK nr 1058 af 15/08/2018 </t>
  </si>
  <si>
    <t xml:space="preserve">BEK nr 855 af 20/08/2019 </t>
  </si>
  <si>
    <t xml:space="preserve">BEK nr 1210 af 12/08/2020 </t>
  </si>
  <si>
    <t>Årlig 
reguleringssats</t>
  </si>
  <si>
    <t xml:space="preserve">Ifølge vandsektorlovens § 18, stk. 1, kan vandselskaber kun deltage i anden virksomhed, når denne har nær tilknytning til forsyningsvirksomheden, </t>
  </si>
  <si>
    <t xml:space="preserve">og når den udøves på kommercielle vilkår i et selvstændigt selskab med begrænset ansvar. Den tilknyttede virksomhed kan have andre ejerskabsforhold </t>
  </si>
  <si>
    <t>end vandselskabet. Kravet om udskillelse i et selvstændigt selskab med begrænset ansvar gælder dog ikke for tilknyttet virksomhed, hvis samlede omsætning</t>
  </si>
  <si>
    <t>forbundet med vand- eller spildevandsforsyning.</t>
  </si>
  <si>
    <t xml:space="preserve">for det pågældende finansår efter lov om satsreguleringsprocent. De regulerede beløb afrundes opad til nærmeste kronebeløb, der er deleligt med 100. </t>
  </si>
  <si>
    <t>Note:</t>
  </si>
  <si>
    <t xml:space="preserve">Tilpasningsprocenten (kolonne C) fremgår af Finansministeriets årlige bekendtgørelser om  satsreguleringsprocenten, tilpasningsprocenten og satstilpasningsprocenten for finansåret </t>
  </si>
  <si>
    <t>NB: Hvis der evt. sker ændringer af FM's bekendtgørelser for et finansår, så er det de seneste gældende tilpasningsprocenter for året, som skal anvendes.</t>
  </si>
  <si>
    <t>Pristalsregulering af omsætningsgrænse i relation til undtagelse fra kravet om selskabsudskillelse af tilknyttet virksomhed</t>
  </si>
  <si>
    <t>BEK nr 1713 af 20/08/2021</t>
  </si>
  <si>
    <t xml:space="preserve">Ifølge vandsektorlovens § 18, stk. 2, reguleres beløbsgrænsen  hvert år pr. 1. januar med 2,0 pct. tillagt den af finansministeren bekendtgjorte tilpasningsprocent </t>
  </si>
  <si>
    <t xml:space="preserve">udgør mindre end 2 mio. kr. årligt. Den tilknyttede virksomhed, der ikke er udskilt i et selvstændigt selskab, skal regnskabsmæssigt holdes adskilt fra aktiviteter </t>
  </si>
  <si>
    <t>BEK nr 1204 af 16/08/2022</t>
  </si>
  <si>
    <t>BEK nr 1101 af 21/08/2023</t>
  </si>
  <si>
    <t>BEK nr 983  af 20/08/2024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</si>
</sst>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_ ;_ * \-#,##0_ ;_ * &quot;-&quot;??_ ;_ @_ 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wrapText="1"/>
    </xf>
    <xf numFmtId="164" fontId="3" fillId="0" borderId="0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/>
    <xf numFmtId="4" fontId="0" fillId="0" borderId="1" xfId="0" applyNumberFormat="1" applyBorder="1"/>
    <xf numFmtId="3" fontId="0" fillId="0" borderId="1" xfId="0" applyNumberFormat="1" applyBorder="1"/>
    <xf numFmtId="0" fontId="0" fillId="0" borderId="2" xfId="0" applyBorder="1"/>
    <xf numFmtId="4" fontId="0" fillId="0" borderId="2" xfId="0" applyNumberFormat="1" applyBorder="1"/>
    <xf numFmtId="3" fontId="0" fillId="0" borderId="2" xfId="0" applyNumberFormat="1" applyBorder="1"/>
    <xf numFmtId="0" fontId="0" fillId="0" borderId="2" xfId="0" applyBorder="1" applyAlignment="1">
      <alignment wrapText="1"/>
    </xf>
    <xf numFmtId="4" fontId="0" fillId="0" borderId="3" xfId="0" applyNumberFormat="1" applyBorder="1"/>
    <xf numFmtId="3" fontId="0" fillId="0" borderId="3" xfId="0" applyNumberFormat="1" applyBorder="1"/>
    <xf numFmtId="0" fontId="1" fillId="3" borderId="1" xfId="0" applyFont="1" applyFill="1" applyBorder="1" applyAlignment="1">
      <alignment vertical="top" wrapText="1"/>
    </xf>
    <xf numFmtId="3" fontId="0" fillId="3" borderId="1" xfId="0" applyNumberFormat="1" applyFill="1" applyBorder="1"/>
    <xf numFmtId="3" fontId="0" fillId="3" borderId="2" xfId="0" applyNumberFormat="1" applyFill="1" applyBorder="1"/>
    <xf numFmtId="0" fontId="1" fillId="0" borderId="0" xfId="0" applyFont="1" applyBorder="1" applyAlignment="1">
      <alignment horizontal="center" wrapText="1"/>
    </xf>
    <xf numFmtId="0" fontId="0" fillId="0" borderId="0" xfId="0" applyFill="1" applyBorder="1" applyAlignment="1">
      <alignment vertical="center" wrapText="1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 applyAlignment="1"/>
    <xf numFmtId="0" fontId="0" fillId="0" borderId="0" xfId="0" applyFill="1" applyBorder="1" applyAlignment="1"/>
    <xf numFmtId="0" fontId="5" fillId="0" borderId="0" xfId="0" applyFont="1"/>
    <xf numFmtId="0" fontId="0" fillId="0" borderId="2" xfId="0" applyFill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3" fontId="0" fillId="3" borderId="3" xfId="0" applyNumberFormat="1" applyFill="1" applyBorder="1"/>
    <xf numFmtId="165" fontId="0" fillId="0" borderId="3" xfId="0" applyNumberFormat="1" applyBorder="1"/>
    <xf numFmtId="0" fontId="0" fillId="0" borderId="5" xfId="0" applyBorder="1"/>
    <xf numFmtId="165" fontId="0" fillId="0" borderId="2" xfId="0" applyNumberFormat="1" applyBorder="1"/>
    <xf numFmtId="0" fontId="0" fillId="0" borderId="0" xfId="0" applyFill="1" applyBorder="1"/>
  </cellXfs>
  <cellStyles count="2">
    <cellStyle name="Farve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L28"/>
  <sheetViews>
    <sheetView tabSelected="1" workbookViewId="0">
      <selection activeCell="D19" sqref="D19"/>
    </sheetView>
  </sheetViews>
  <sheetFormatPr defaultRowHeight="15" x14ac:dyDescent="0.25"/>
  <cols>
    <col min="2" max="2" width="8.7109375" customWidth="1"/>
    <col min="3" max="3" width="11.42578125" customWidth="1"/>
    <col min="4" max="4" width="10.7109375" customWidth="1"/>
    <col min="5" max="5" width="14.85546875" customWidth="1"/>
    <col min="6" max="6" width="12.140625" customWidth="1"/>
    <col min="7" max="7" width="1.7109375" customWidth="1"/>
    <col min="8" max="8" width="57.140625" customWidth="1"/>
    <col min="9" max="9" width="18" customWidth="1"/>
    <col min="10" max="10" width="18.85546875" customWidth="1"/>
    <col min="11" max="11" width="12.42578125" customWidth="1"/>
    <col min="12" max="12" width="11.85546875" customWidth="1"/>
    <col min="13" max="13" width="52.7109375" bestFit="1" customWidth="1"/>
  </cols>
  <sheetData>
    <row r="1" spans="1:12" ht="18.75" x14ac:dyDescent="0.3">
      <c r="A1" s="23" t="s">
        <v>24</v>
      </c>
    </row>
    <row r="3" spans="1:12" s="1" customFormat="1" ht="48.95" customHeight="1" x14ac:dyDescent="0.25">
      <c r="A3" s="5"/>
      <c r="B3" s="6" t="s">
        <v>0</v>
      </c>
      <c r="C3" s="6" t="s">
        <v>1</v>
      </c>
      <c r="D3" s="6" t="s">
        <v>15</v>
      </c>
      <c r="E3" s="6" t="s">
        <v>2</v>
      </c>
      <c r="F3" s="6" t="s">
        <v>6</v>
      </c>
      <c r="G3" s="16"/>
      <c r="H3" s="6" t="s">
        <v>22</v>
      </c>
      <c r="I3" s="19"/>
      <c r="J3" s="19"/>
      <c r="K3" s="19"/>
      <c r="L3" s="2"/>
    </row>
    <row r="4" spans="1:12" x14ac:dyDescent="0.25">
      <c r="A4" s="7">
        <v>2010</v>
      </c>
      <c r="B4" s="7"/>
      <c r="C4" s="7"/>
      <c r="D4" s="7"/>
      <c r="E4" s="8">
        <v>2000000</v>
      </c>
      <c r="F4" s="9">
        <f>CEILING(E4,100)</f>
        <v>2000000</v>
      </c>
      <c r="G4" s="17"/>
      <c r="H4" s="7"/>
      <c r="I4" s="3"/>
      <c r="J4" s="3"/>
      <c r="K4" s="4"/>
      <c r="L4" s="21"/>
    </row>
    <row r="5" spans="1:12" x14ac:dyDescent="0.25">
      <c r="A5" s="10">
        <f>A4+1</f>
        <v>2011</v>
      </c>
      <c r="B5" s="10">
        <v>2</v>
      </c>
      <c r="C5" s="27">
        <v>-0.1</v>
      </c>
      <c r="D5" s="10">
        <f t="shared" ref="D5:D11" si="0">B5+C5</f>
        <v>1.9</v>
      </c>
      <c r="E5" s="11">
        <f>E4*(1+(D5/100))</f>
        <v>2037999.9999999998</v>
      </c>
      <c r="F5" s="12">
        <f t="shared" ref="F5:F14" si="1">CEILING(E5,100)</f>
        <v>2038000</v>
      </c>
      <c r="G5" s="18"/>
      <c r="H5" s="10" t="s">
        <v>3</v>
      </c>
      <c r="I5" s="3"/>
      <c r="J5" s="3"/>
      <c r="K5" s="4"/>
      <c r="L5" s="22"/>
    </row>
    <row r="6" spans="1:12" x14ac:dyDescent="0.25">
      <c r="A6" s="10">
        <f t="shared" ref="A6:A12" si="2">A5+1</f>
        <v>2012</v>
      </c>
      <c r="B6" s="10">
        <v>2</v>
      </c>
      <c r="C6" s="27">
        <v>1.2</v>
      </c>
      <c r="D6" s="10">
        <f t="shared" si="0"/>
        <v>3.2</v>
      </c>
      <c r="E6" s="11">
        <f t="shared" ref="E6:E14" si="3">E5*(1+(D6/100))</f>
        <v>2103216</v>
      </c>
      <c r="F6" s="12">
        <f t="shared" si="1"/>
        <v>2103300</v>
      </c>
      <c r="G6" s="18"/>
      <c r="H6" s="10" t="s">
        <v>4</v>
      </c>
      <c r="I6" s="3"/>
      <c r="J6" s="3"/>
      <c r="K6" s="4"/>
      <c r="L6" s="22"/>
    </row>
    <row r="7" spans="1:12" x14ac:dyDescent="0.25">
      <c r="A7" s="10">
        <f t="shared" si="2"/>
        <v>2013</v>
      </c>
      <c r="B7" s="10">
        <v>2</v>
      </c>
      <c r="C7" s="27">
        <v>-0.4</v>
      </c>
      <c r="D7" s="10">
        <f t="shared" si="0"/>
        <v>1.6</v>
      </c>
      <c r="E7" s="11">
        <f t="shared" si="3"/>
        <v>2136867.4560000002</v>
      </c>
      <c r="F7" s="12">
        <f t="shared" si="1"/>
        <v>2136900</v>
      </c>
      <c r="G7" s="18"/>
      <c r="H7" s="10" t="s">
        <v>5</v>
      </c>
      <c r="I7" s="3"/>
      <c r="J7" s="3"/>
      <c r="K7" s="4"/>
      <c r="L7" s="22"/>
    </row>
    <row r="8" spans="1:12" x14ac:dyDescent="0.25">
      <c r="A8" s="10">
        <f t="shared" si="2"/>
        <v>2014</v>
      </c>
      <c r="B8" s="10">
        <v>2</v>
      </c>
      <c r="C8" s="10">
        <v>-0.2</v>
      </c>
      <c r="D8" s="10">
        <f t="shared" si="0"/>
        <v>1.8</v>
      </c>
      <c r="E8" s="11">
        <f t="shared" si="3"/>
        <v>2175331.0702080005</v>
      </c>
      <c r="F8" s="12">
        <f t="shared" si="1"/>
        <v>2175400</v>
      </c>
      <c r="G8" s="18"/>
      <c r="H8" s="10" t="s">
        <v>7</v>
      </c>
      <c r="I8" s="3"/>
      <c r="J8" s="3"/>
      <c r="K8" s="4"/>
      <c r="L8" s="22"/>
    </row>
    <row r="9" spans="1:12" x14ac:dyDescent="0.25">
      <c r="A9" s="10">
        <f t="shared" si="2"/>
        <v>2015</v>
      </c>
      <c r="B9" s="10">
        <v>2</v>
      </c>
      <c r="C9" s="10">
        <v>-0.5</v>
      </c>
      <c r="D9" s="10">
        <f t="shared" si="0"/>
        <v>1.5</v>
      </c>
      <c r="E9" s="11">
        <f t="shared" si="3"/>
        <v>2207961.0362611203</v>
      </c>
      <c r="F9" s="12">
        <f t="shared" si="1"/>
        <v>2208000</v>
      </c>
      <c r="G9" s="18"/>
      <c r="H9" s="13" t="s">
        <v>8</v>
      </c>
      <c r="I9" s="3"/>
      <c r="J9" s="3"/>
      <c r="K9" s="4"/>
      <c r="L9" s="22"/>
    </row>
    <row r="10" spans="1:12" x14ac:dyDescent="0.25">
      <c r="A10" s="10">
        <f t="shared" si="2"/>
        <v>2016</v>
      </c>
      <c r="B10" s="10">
        <v>2</v>
      </c>
      <c r="C10" s="10">
        <v>-0.6</v>
      </c>
      <c r="D10" s="10">
        <f t="shared" si="0"/>
        <v>1.4</v>
      </c>
      <c r="E10" s="11">
        <f t="shared" si="3"/>
        <v>2238872.4907687763</v>
      </c>
      <c r="F10" s="12">
        <f t="shared" si="1"/>
        <v>2238900</v>
      </c>
      <c r="G10" s="18"/>
      <c r="H10" s="10" t="s">
        <v>9</v>
      </c>
      <c r="I10" s="3"/>
      <c r="J10" s="3"/>
      <c r="K10" s="4"/>
      <c r="L10" s="22"/>
    </row>
    <row r="11" spans="1:12" x14ac:dyDescent="0.25">
      <c r="A11" s="10">
        <f t="shared" si="2"/>
        <v>2017</v>
      </c>
      <c r="B11" s="10">
        <v>2</v>
      </c>
      <c r="C11" s="10">
        <v>0.2</v>
      </c>
      <c r="D11" s="10">
        <f t="shared" si="0"/>
        <v>2.2000000000000002</v>
      </c>
      <c r="E11" s="11">
        <f t="shared" si="3"/>
        <v>2288127.6855656896</v>
      </c>
      <c r="F11" s="12">
        <f t="shared" si="1"/>
        <v>2288200</v>
      </c>
      <c r="G11" s="18"/>
      <c r="H11" s="10" t="s">
        <v>10</v>
      </c>
      <c r="I11" s="3"/>
      <c r="J11" s="3"/>
      <c r="K11" s="4"/>
      <c r="L11" s="22"/>
    </row>
    <row r="12" spans="1:12" x14ac:dyDescent="0.25">
      <c r="A12" s="10">
        <f t="shared" si="2"/>
        <v>2018</v>
      </c>
      <c r="B12" s="10">
        <v>2</v>
      </c>
      <c r="C12" s="10">
        <v>0.2</v>
      </c>
      <c r="D12" s="10">
        <f t="shared" ref="D12:D16" si="4">B12+C12</f>
        <v>2.2000000000000002</v>
      </c>
      <c r="E12" s="11">
        <f t="shared" si="3"/>
        <v>2338466.4946481348</v>
      </c>
      <c r="F12" s="12">
        <f t="shared" si="1"/>
        <v>2338500</v>
      </c>
      <c r="G12" s="18"/>
      <c r="H12" s="10" t="s">
        <v>11</v>
      </c>
      <c r="I12" s="3"/>
      <c r="J12" s="3"/>
      <c r="K12" s="4"/>
      <c r="L12" s="21"/>
    </row>
    <row r="13" spans="1:12" x14ac:dyDescent="0.25">
      <c r="A13" s="10">
        <v>2019</v>
      </c>
      <c r="B13" s="10">
        <v>2</v>
      </c>
      <c r="C13" s="10">
        <v>0.2</v>
      </c>
      <c r="D13" s="10">
        <f t="shared" si="4"/>
        <v>2.2000000000000002</v>
      </c>
      <c r="E13" s="11">
        <f t="shared" si="3"/>
        <v>2389912.757530394</v>
      </c>
      <c r="F13" s="12">
        <f t="shared" si="1"/>
        <v>2390000</v>
      </c>
      <c r="G13" s="18"/>
      <c r="H13" s="10" t="s">
        <v>12</v>
      </c>
      <c r="I13" s="20"/>
      <c r="J13" s="20"/>
      <c r="K13" s="20"/>
      <c r="L13" s="20"/>
    </row>
    <row r="14" spans="1:12" x14ac:dyDescent="0.25">
      <c r="A14" s="10">
        <v>2020</v>
      </c>
      <c r="B14" s="10">
        <v>2</v>
      </c>
      <c r="C14" s="10">
        <v>0.2</v>
      </c>
      <c r="D14" s="10">
        <f t="shared" si="4"/>
        <v>2.2000000000000002</v>
      </c>
      <c r="E14" s="11">
        <f t="shared" si="3"/>
        <v>2442490.8381960629</v>
      </c>
      <c r="F14" s="12">
        <f t="shared" si="1"/>
        <v>2442500</v>
      </c>
      <c r="G14" s="18"/>
      <c r="H14" s="10" t="s">
        <v>13</v>
      </c>
      <c r="I14" s="20"/>
      <c r="J14" s="20"/>
      <c r="K14" s="20"/>
      <c r="L14" s="20"/>
    </row>
    <row r="15" spans="1:12" x14ac:dyDescent="0.25">
      <c r="A15" s="10">
        <v>2021</v>
      </c>
      <c r="B15" s="10">
        <v>2</v>
      </c>
      <c r="C15" s="10">
        <v>0.3</v>
      </c>
      <c r="D15" s="10">
        <f t="shared" si="4"/>
        <v>2.2999999999999998</v>
      </c>
      <c r="E15" s="11">
        <f>E14*(1+(D15/100))</f>
        <v>2498668.127474572</v>
      </c>
      <c r="F15" s="12">
        <f>CEILING(E15,100)</f>
        <v>2498700</v>
      </c>
      <c r="G15" s="18"/>
      <c r="H15" s="10" t="s">
        <v>14</v>
      </c>
      <c r="I15" s="20"/>
      <c r="J15" s="20"/>
      <c r="K15" s="20"/>
      <c r="L15" s="20"/>
    </row>
    <row r="16" spans="1:12" x14ac:dyDescent="0.25">
      <c r="A16" s="10">
        <v>2022</v>
      </c>
      <c r="B16" s="29">
        <v>2</v>
      </c>
      <c r="C16" s="10">
        <v>-0.8</v>
      </c>
      <c r="D16" s="29">
        <f t="shared" si="4"/>
        <v>1.2</v>
      </c>
      <c r="E16" s="11">
        <f>E15*(1+(D16/100))</f>
        <v>2528652.1450042669</v>
      </c>
      <c r="F16" s="12">
        <f>CEILING(E16,100)</f>
        <v>2528700</v>
      </c>
      <c r="G16" s="18"/>
      <c r="H16" s="30" t="s">
        <v>25</v>
      </c>
      <c r="I16" s="20"/>
      <c r="J16" s="20"/>
      <c r="K16" s="20"/>
      <c r="L16" s="20"/>
    </row>
    <row r="17" spans="1:8" x14ac:dyDescent="0.25">
      <c r="A17" s="10">
        <v>2023</v>
      </c>
      <c r="B17" s="33">
        <v>2</v>
      </c>
      <c r="C17" s="34">
        <v>1</v>
      </c>
      <c r="D17" s="34">
        <f>B17+C17</f>
        <v>3</v>
      </c>
      <c r="E17" s="11">
        <f>E16*(1+(D17/100))</f>
        <v>2604511.709354395</v>
      </c>
      <c r="F17" s="12">
        <f>CEILING(E17,100)</f>
        <v>2604600</v>
      </c>
      <c r="G17" s="18"/>
      <c r="H17" s="30" t="s">
        <v>28</v>
      </c>
    </row>
    <row r="18" spans="1:8" x14ac:dyDescent="0.25">
      <c r="A18" s="35">
        <v>2024</v>
      </c>
      <c r="B18" s="10">
        <v>2</v>
      </c>
      <c r="C18" s="34">
        <v>1.5</v>
      </c>
      <c r="D18" s="34">
        <f>B18+C18</f>
        <v>3.5</v>
      </c>
      <c r="E18" s="11">
        <f>E17*(1+(D18/100))</f>
        <v>2695669.6191817988</v>
      </c>
      <c r="F18" s="12">
        <f>CEILING(E18,100)</f>
        <v>2695700</v>
      </c>
      <c r="G18" s="18"/>
      <c r="H18" s="10" t="s">
        <v>29</v>
      </c>
    </row>
    <row r="19" spans="1:8" x14ac:dyDescent="0.25">
      <c r="A19" s="28">
        <v>2025</v>
      </c>
      <c r="B19" s="28">
        <v>2</v>
      </c>
      <c r="C19" s="32">
        <v>1.9</v>
      </c>
      <c r="D19" s="32">
        <f>B19+C19</f>
        <v>3.9</v>
      </c>
      <c r="E19" s="14">
        <f>E18*(1+(D19/100))</f>
        <v>2800800.7343298886</v>
      </c>
      <c r="F19" s="15">
        <f>CEILING(E19,100)</f>
        <v>2800900</v>
      </c>
      <c r="G19" s="31"/>
      <c r="H19" s="28" t="s">
        <v>30</v>
      </c>
    </row>
    <row r="20" spans="1:8" x14ac:dyDescent="0.25">
      <c r="A20" s="26" t="s">
        <v>21</v>
      </c>
    </row>
    <row r="21" spans="1:8" x14ac:dyDescent="0.25">
      <c r="A21" s="24" t="s">
        <v>16</v>
      </c>
    </row>
    <row r="22" spans="1:8" x14ac:dyDescent="0.25">
      <c r="A22" s="24" t="s">
        <v>17</v>
      </c>
    </row>
    <row r="23" spans="1:8" x14ac:dyDescent="0.25">
      <c r="A23" s="25" t="s">
        <v>18</v>
      </c>
    </row>
    <row r="24" spans="1:8" x14ac:dyDescent="0.25">
      <c r="A24" t="s">
        <v>27</v>
      </c>
    </row>
    <row r="25" spans="1:8" x14ac:dyDescent="0.25">
      <c r="A25" t="s">
        <v>19</v>
      </c>
    </row>
    <row r="26" spans="1:8" x14ac:dyDescent="0.25">
      <c r="A26" t="s">
        <v>26</v>
      </c>
    </row>
    <row r="27" spans="1:8" x14ac:dyDescent="0.25">
      <c r="A27" t="s">
        <v>20</v>
      </c>
    </row>
    <row r="28" spans="1:8" x14ac:dyDescent="0.25">
      <c r="A28" s="26" t="s">
        <v>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Pristalsregulering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Jakobsen</dc:creator>
  <cp:lastModifiedBy>Anita C. Jakobsen</cp:lastModifiedBy>
  <dcterms:created xsi:type="dcterms:W3CDTF">2018-02-01T09:36:58Z</dcterms:created>
  <dcterms:modified xsi:type="dcterms:W3CDTF">2024-10-09T12:28:31Z</dcterms:modified>
</cp:coreProperties>
</file>