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095" windowWidth="19320" windowHeight="6945" tabRatio="868" firstSheet="17"/>
  </bookViews>
  <sheets>
    <sheet name="Indholdsfortegnelse" sheetId="4" r:id="rId1"/>
    <sheet name="Brancheopdeling 2010" sheetId="48" r:id="rId2"/>
    <sheet name="Brancheopdeling 2009" sheetId="49" r:id="rId3"/>
    <sheet name="Brancheopdeling 2008" sheetId="50" r:id="rId4"/>
    <sheet name="Brancheopdeling 2007" sheetId="51" r:id="rId5"/>
    <sheet name="Brancheopdeling 2006" sheetId="52" r:id="rId6"/>
    <sheet name="Brancheopdeling 2005" sheetId="53" r:id="rId7"/>
    <sheet name="Virksomhedsstørrelse efter årsv" sheetId="5" r:id="rId8"/>
    <sheet name="Virksomheder fordelt på regione" sheetId="6" r:id="rId9"/>
    <sheet name="Virksomheder branche og region" sheetId="54" r:id="rId10"/>
    <sheet name="FUI" sheetId="45" r:id="rId11"/>
    <sheet name="FoU-samspil" sheetId="9" r:id="rId12"/>
    <sheet name="Innovation" sheetId="30" r:id="rId13"/>
    <sheet name="Lønindkomst" sheetId="46" r:id="rId14"/>
    <sheet name="Udenlandskejede virksomheder" sheetId="11" r:id="rId15"/>
    <sheet name="Fordeling af de grønne virksomh" sheetId="19" r:id="rId16"/>
    <sheet name="Segmentering" sheetId="27" r:id="rId17"/>
    <sheet name="Fordeling af energi- og miljøsp" sheetId="29" r:id="rId18"/>
    <sheet name="Uddannelse overordnet" sheetId="31" r:id="rId19"/>
    <sheet name="Uddannelse detaljeret" sheetId="47" r:id="rId20"/>
    <sheet name="Vækstiværk." sheetId="55" r:id="rId21"/>
    <sheet name="Vækstiværk. brancher" sheetId="56" r:id="rId22"/>
    <sheet name="Patenter" sheetId="38" r:id="rId23"/>
    <sheet name="Erhvervsomr.s omsætningsandel" sheetId="57" r:id="rId24"/>
  </sheets>
  <externalReferences>
    <externalReference r:id="rId25"/>
  </externalReferences>
  <definedNames>
    <definedName name="_xlnm._FilterDatabase" localSheetId="1">Udenlandskejede [1]virksomheder!$N$11:$O$16</definedName>
    <definedName name="_xlnm._FilterDatabase" localSheetId="10">Udenlandskejede [1]virksomheder!$N$11:$O$16</definedName>
    <definedName name="_xlnm._FilterDatabase" localSheetId="13">Udenlandskejede [1]virksomheder!$N$11:$O$16</definedName>
    <definedName name="_xlnm._FilterDatabase" localSheetId="19">Udenlandskejede [1]virksomheder!$N$11:$O$16</definedName>
    <definedName name="_xlnm._FilterDatabase" localSheetId="9">Udenlandskejede [1]virksomheder!$N$11:$O$16</definedName>
    <definedName name="_xlnm._FilterDatabase" localSheetId="20">Udenlandskejede [1]virksomheder!$N$11:$O$16</definedName>
    <definedName name="_xlnm._FilterDatabase" localSheetId="21">Udenlandskejede [1]virksomheder!$N$11:$O$16</definedName>
    <definedName name="_xlnm._FilterDatabase">Udenlandskejede [1]virksomheder!$N$11:$O$16</definedName>
    <definedName name="fouobs_groen" localSheetId="9">Udenlandskejede [1]virksomheder!$N$11:$O$16</definedName>
    <definedName name="fouobs_groen" localSheetId="20">Udenlandskejede [1]virksomheder!$N$11:$O$16</definedName>
    <definedName name="fouobs_groen" localSheetId="21">Udenlandskejede [1]virksomheder!$N$11:$O$16</definedName>
    <definedName name="fouobs_groen">Udenlandskejede [1]virksomheder!$N$11:$O$16</definedName>
    <definedName name="Udd_detaljeret" localSheetId="9">Udenlandskejede [1]virksomheder!$N$11:$O$16</definedName>
    <definedName name="Udd_detaljeret" localSheetId="20">Udenlandskejede [1]virksomheder!$N$11:$O$16</definedName>
    <definedName name="Udd_detaljeret" localSheetId="21">Udenlandskejede [1]virksomheder!$N$11:$O$16</definedName>
    <definedName name="Udd_detaljeret">Udenlandskejede [1]virksomheder!$N$11:$O$16</definedName>
    <definedName name="viv">Udenlandskejede [1]virksomheder!$N$11:$O$16</definedName>
    <definedName name="Vækstiværk_" localSheetId="20">Vækstiværk.!$A$12:$D$13</definedName>
    <definedName name="Vækstiværk_" localSheetId="21">Vækstiværk.!$A$12:$D$13</definedName>
    <definedName name="Vækstiværk_">#REF!</definedName>
  </definedNames>
  <calcPr calcId="145621"/>
</workbook>
</file>

<file path=xl/calcChain.xml><?xml version="1.0" encoding="utf-8"?>
<calcChain xmlns="http://schemas.openxmlformats.org/spreadsheetml/2006/main">
  <c r="F18" i="56" l="1"/>
  <c r="E18" i="56"/>
  <c r="C18" i="56"/>
  <c r="B18" i="56"/>
  <c r="C28" i="54" l="1"/>
  <c r="D28" i="54"/>
  <c r="E28" i="54"/>
  <c r="F28" i="54"/>
  <c r="G28" i="54"/>
  <c r="H28" i="54"/>
  <c r="I28" i="54"/>
  <c r="J28" i="54"/>
  <c r="K28" i="54"/>
  <c r="L28" i="54"/>
  <c r="Q27" i="53" l="1"/>
  <c r="P27" i="53"/>
  <c r="O27" i="53"/>
  <c r="N27" i="53"/>
  <c r="M27" i="53"/>
  <c r="L27" i="53"/>
  <c r="K27" i="53"/>
  <c r="J27" i="53"/>
  <c r="I27" i="53"/>
  <c r="H27" i="53"/>
  <c r="G27" i="53"/>
  <c r="F27" i="53"/>
  <c r="E27" i="53"/>
  <c r="D27" i="53"/>
  <c r="C27" i="53"/>
  <c r="R26" i="53"/>
  <c r="J26" i="53"/>
  <c r="R25" i="53"/>
  <c r="J25" i="53"/>
  <c r="R23" i="53"/>
  <c r="J23" i="53"/>
  <c r="R22" i="53"/>
  <c r="J22" i="53"/>
  <c r="R21" i="53"/>
  <c r="J21" i="53"/>
  <c r="R20" i="53"/>
  <c r="J20" i="53"/>
  <c r="R19" i="53"/>
  <c r="J19" i="53"/>
  <c r="R18" i="53"/>
  <c r="J18" i="53"/>
  <c r="R17" i="53"/>
  <c r="J17" i="53"/>
  <c r="R16" i="53"/>
  <c r="J16" i="53"/>
  <c r="R15" i="53"/>
  <c r="J15" i="53"/>
  <c r="R14" i="53"/>
  <c r="J14" i="53"/>
  <c r="R13" i="53"/>
  <c r="J13" i="53"/>
  <c r="R12" i="53"/>
  <c r="J12" i="53"/>
  <c r="R11" i="53"/>
  <c r="J11" i="53"/>
  <c r="R10" i="53"/>
  <c r="J10" i="53"/>
  <c r="R8" i="53"/>
  <c r="J8" i="53"/>
  <c r="R7" i="53"/>
  <c r="J7" i="53"/>
  <c r="R6" i="53"/>
  <c r="J6" i="53"/>
  <c r="R5" i="53"/>
  <c r="J5" i="53"/>
  <c r="Q27" i="52"/>
  <c r="P27" i="52"/>
  <c r="R27" i="52" s="1"/>
  <c r="O27" i="52"/>
  <c r="N27" i="52"/>
  <c r="M27" i="52"/>
  <c r="L27" i="52"/>
  <c r="K27" i="52"/>
  <c r="I27" i="52"/>
  <c r="H27" i="52"/>
  <c r="J27" i="52" s="1"/>
  <c r="G27" i="52"/>
  <c r="F27" i="52"/>
  <c r="E27" i="52"/>
  <c r="D27" i="52"/>
  <c r="C27" i="52"/>
  <c r="Q27" i="51"/>
  <c r="P27" i="51"/>
  <c r="R27" i="51" s="1"/>
  <c r="O27" i="51"/>
  <c r="N27" i="51"/>
  <c r="M27" i="51"/>
  <c r="L27" i="51"/>
  <c r="K27" i="51"/>
  <c r="I27" i="51"/>
  <c r="H27" i="51"/>
  <c r="G27" i="51"/>
  <c r="F27" i="51"/>
  <c r="E27" i="51"/>
  <c r="D27" i="51"/>
  <c r="J27" i="51" s="1"/>
  <c r="C27" i="51"/>
  <c r="Q27" i="50"/>
  <c r="P27" i="50"/>
  <c r="R27" i="50" s="1"/>
  <c r="O27" i="50"/>
  <c r="N27" i="50"/>
  <c r="M27" i="50"/>
  <c r="L27" i="50"/>
  <c r="K27" i="50"/>
  <c r="I27" i="50"/>
  <c r="H27" i="50"/>
  <c r="J27" i="50" s="1"/>
  <c r="G27" i="50"/>
  <c r="F27" i="50"/>
  <c r="E27" i="50"/>
  <c r="D27" i="50"/>
  <c r="C27" i="50"/>
  <c r="Q27" i="49"/>
  <c r="P27" i="49"/>
  <c r="R27" i="49" s="1"/>
  <c r="O27" i="49"/>
  <c r="N27" i="49"/>
  <c r="M27" i="49"/>
  <c r="L27" i="49"/>
  <c r="K27" i="49"/>
  <c r="I27" i="49"/>
  <c r="H27" i="49"/>
  <c r="J27" i="49" s="1"/>
  <c r="G27" i="49"/>
  <c r="F27" i="49"/>
  <c r="E27" i="49"/>
  <c r="D27" i="49"/>
  <c r="C27" i="49"/>
  <c r="R27" i="48"/>
  <c r="P27" i="48"/>
  <c r="O27" i="48"/>
  <c r="N27" i="48"/>
  <c r="M27" i="48"/>
  <c r="L27" i="48"/>
  <c r="K27" i="48"/>
  <c r="H27" i="48"/>
  <c r="G27" i="48"/>
  <c r="F27" i="48"/>
  <c r="E27" i="48"/>
  <c r="D27" i="48"/>
  <c r="J27" i="48" s="1"/>
  <c r="C27" i="48"/>
  <c r="H22" i="11"/>
  <c r="I22" i="11"/>
  <c r="J22" i="11"/>
  <c r="K22" i="11"/>
  <c r="G22" i="11"/>
  <c r="G18" i="11"/>
  <c r="K18" i="11"/>
  <c r="J18" i="11"/>
  <c r="I18" i="11"/>
  <c r="H18" i="11"/>
  <c r="C14" i="11"/>
  <c r="D14" i="11"/>
  <c r="E14" i="11"/>
  <c r="F14" i="11"/>
  <c r="B14" i="11"/>
  <c r="L52" i="47"/>
  <c r="K52" i="47"/>
  <c r="G52" i="47"/>
  <c r="F52" i="47"/>
  <c r="C52" i="47"/>
  <c r="B52" i="47"/>
  <c r="L19" i="47"/>
  <c r="K19" i="47"/>
  <c r="G19" i="47"/>
  <c r="F19" i="47"/>
  <c r="C19" i="47"/>
  <c r="B19" i="47"/>
  <c r="M12" i="31"/>
  <c r="L12" i="31"/>
  <c r="K12" i="31"/>
  <c r="J12" i="31"/>
  <c r="I12" i="31"/>
  <c r="H12" i="31"/>
  <c r="G12" i="31"/>
  <c r="F12" i="31"/>
  <c r="E12" i="31"/>
  <c r="D12" i="31"/>
  <c r="C12" i="31"/>
  <c r="B12" i="31"/>
  <c r="L10" i="5"/>
  <c r="G11" i="6"/>
  <c r="M11" i="6"/>
  <c r="L11" i="6"/>
  <c r="F11" i="6"/>
  <c r="H11" i="6"/>
  <c r="I11" i="6"/>
  <c r="J11" i="6"/>
  <c r="K11" i="6"/>
  <c r="C11" i="6"/>
  <c r="D11" i="6"/>
  <c r="E11" i="6"/>
  <c r="B11" i="6"/>
  <c r="C14" i="19"/>
  <c r="B14" i="19"/>
  <c r="R27" i="53"/>
</calcChain>
</file>

<file path=xl/sharedStrings.xml><?xml version="1.0" encoding="utf-8"?>
<sst xmlns="http://schemas.openxmlformats.org/spreadsheetml/2006/main" count="1191" uniqueCount="324">
  <si>
    <t>Alle virksomheder</t>
  </si>
  <si>
    <t>Grønne</t>
  </si>
  <si>
    <t>Branche</t>
  </si>
  <si>
    <t>Brancetekst</t>
  </si>
  <si>
    <t>Virks.</t>
  </si>
  <si>
    <t>Årsv.</t>
  </si>
  <si>
    <t>Oms.</t>
  </si>
  <si>
    <t>Eksp.</t>
  </si>
  <si>
    <t>Imp.</t>
  </si>
  <si>
    <t>Værditilv.</t>
  </si>
  <si>
    <t>Kapital</t>
  </si>
  <si>
    <t>Produktivitet</t>
  </si>
  <si>
    <t>Antal</t>
  </si>
  <si>
    <t>Mia. kr.</t>
  </si>
  <si>
    <t>Kr. pr. årsværk</t>
  </si>
  <si>
    <t>A</t>
  </si>
  <si>
    <t>Landbrug, skovbrug og fiskeri</t>
  </si>
  <si>
    <t>CA</t>
  </si>
  <si>
    <t>Føde-, drikke- og tobaksvareindustri</t>
  </si>
  <si>
    <t>CB</t>
  </si>
  <si>
    <t>Tekstil- og læderindustri</t>
  </si>
  <si>
    <t>CC</t>
  </si>
  <si>
    <t>CE</t>
  </si>
  <si>
    <t>Kemisk industri</t>
  </si>
  <si>
    <t>CF</t>
  </si>
  <si>
    <t>Medicinalindustri</t>
  </si>
  <si>
    <t>CG</t>
  </si>
  <si>
    <t>Plast-, glas- og betonindustri</t>
  </si>
  <si>
    <t>CH</t>
  </si>
  <si>
    <t>Metalindustri</t>
  </si>
  <si>
    <t>CI</t>
  </si>
  <si>
    <t>Elektronikindustri</t>
  </si>
  <si>
    <t>CJ</t>
  </si>
  <si>
    <t>Fremst. af elektrisk udstyr</t>
  </si>
  <si>
    <t>CK</t>
  </si>
  <si>
    <t>Maskinindustri</t>
  </si>
  <si>
    <t>CL</t>
  </si>
  <si>
    <t>Transportmiddelindustri</t>
  </si>
  <si>
    <t>CM</t>
  </si>
  <si>
    <t>Møbel og anden industri mv.</t>
  </si>
  <si>
    <t>D</t>
  </si>
  <si>
    <t>Energiforsyning</t>
  </si>
  <si>
    <t>E</t>
  </si>
  <si>
    <t>Vandforsyning og renovation</t>
  </si>
  <si>
    <t>F</t>
  </si>
  <si>
    <t>Bygge og anlæg</t>
  </si>
  <si>
    <t>G</t>
  </si>
  <si>
    <t>Handel</t>
  </si>
  <si>
    <t>H</t>
  </si>
  <si>
    <t>Transport</t>
  </si>
  <si>
    <t>I</t>
  </si>
  <si>
    <t>Hoteller og restauranter</t>
  </si>
  <si>
    <t>J</t>
  </si>
  <si>
    <t>Information og kommunikation</t>
  </si>
  <si>
    <t>K</t>
  </si>
  <si>
    <t>Finansiering og forsikring</t>
  </si>
  <si>
    <t>L</t>
  </si>
  <si>
    <t>Ejendomshandel og udlejning</t>
  </si>
  <si>
    <t>M</t>
  </si>
  <si>
    <t>Videnservice</t>
  </si>
  <si>
    <t>N</t>
  </si>
  <si>
    <t>Rejsebureauer, rengøring og anden operationel service</t>
  </si>
  <si>
    <t>Total</t>
  </si>
  <si>
    <t>Note:</t>
  </si>
  <si>
    <t>Alle</t>
  </si>
  <si>
    <t>Årsværk</t>
  </si>
  <si>
    <t>Virksomheder</t>
  </si>
  <si>
    <t>Grønne virksomheder</t>
  </si>
  <si>
    <t>Grøn andel, pct.</t>
  </si>
  <si>
    <t>10-49</t>
  </si>
  <si>
    <t>50-249</t>
  </si>
  <si>
    <t>≥ 250</t>
  </si>
  <si>
    <t>Region</t>
  </si>
  <si>
    <t>Nordjylland</t>
  </si>
  <si>
    <t>Midtjylland</t>
  </si>
  <si>
    <t>Syddanmark</t>
  </si>
  <si>
    <t>Hovedstaden</t>
  </si>
  <si>
    <t>Sjælland</t>
  </si>
  <si>
    <t>Træ- og papirindustri, Olieraffinederier mv.</t>
  </si>
  <si>
    <t>Forskning, udvikling og innovation</t>
  </si>
  <si>
    <t>FoU-ansatte</t>
  </si>
  <si>
    <t>I alt</t>
  </si>
  <si>
    <t>FoU-samspil</t>
  </si>
  <si>
    <t>Forskningssamspil</t>
  </si>
  <si>
    <t>Samspil m. virksomheder</t>
  </si>
  <si>
    <t>Samspil m. universiteter</t>
  </si>
  <si>
    <t>Vidensssamspil</t>
  </si>
  <si>
    <t>Samspil m. off. og ikke-kommercielle forskningsinst.</t>
  </si>
  <si>
    <t>Tkr.</t>
  </si>
  <si>
    <t xml:space="preserve">Alle </t>
  </si>
  <si>
    <t>Udenlandske</t>
  </si>
  <si>
    <t>Udenlandsk andel, pct.</t>
  </si>
  <si>
    <t>Fordeling af de grønne virksomheder</t>
  </si>
  <si>
    <t>Andel grøn</t>
  </si>
  <si>
    <t>Andel af de grønne virksomheder</t>
  </si>
  <si>
    <t xml:space="preserve"> 0-5 pct.</t>
  </si>
  <si>
    <t xml:space="preserve"> 5-10 pct.</t>
  </si>
  <si>
    <t xml:space="preserve"> 10-20 pct.</t>
  </si>
  <si>
    <t xml:space="preserve"> 20-30 pct.</t>
  </si>
  <si>
    <t xml:space="preserve"> 30-40 pct.</t>
  </si>
  <si>
    <t>40-50 pct.</t>
  </si>
  <si>
    <t>50-60 pct.</t>
  </si>
  <si>
    <t xml:space="preserve"> 60-70 pct.</t>
  </si>
  <si>
    <t xml:space="preserve"> 70-80 pct.</t>
  </si>
  <si>
    <t xml:space="preserve"> 80-90 pct.</t>
  </si>
  <si>
    <t xml:space="preserve"> 90-100 pct.</t>
  </si>
  <si>
    <t>:</t>
  </si>
  <si>
    <t>Brancheopdeling 2005</t>
  </si>
  <si>
    <t>Brancheopdeling 2006</t>
  </si>
  <si>
    <t>Brancheopdeling 2007</t>
  </si>
  <si>
    <t>Brancheopdeling 2008</t>
  </si>
  <si>
    <t>Brancheopdeling 2009</t>
  </si>
  <si>
    <t>1-9</t>
  </si>
  <si>
    <t>Indholdsfortegnelse</t>
  </si>
  <si>
    <t>Branchetekst</t>
  </si>
  <si>
    <t>Lønindkomst</t>
  </si>
  <si>
    <t>FoU</t>
  </si>
  <si>
    <t>Virksomhedsstørrelse efter årsværk</t>
  </si>
  <si>
    <t>Råstofindvinding</t>
  </si>
  <si>
    <t xml:space="preserve">Industri </t>
  </si>
  <si>
    <t>Rejsebureauer, rengøring, anden operationel service og øvrig service</t>
  </si>
  <si>
    <t>Samlet - Branche</t>
  </si>
  <si>
    <t>Samlet - segmentering</t>
  </si>
  <si>
    <t>Bedre udnyttelse af energi</t>
  </si>
  <si>
    <t>Beskyttelse af jord, grundvand og vandmiljø</t>
  </si>
  <si>
    <t>Træ- og papirindustri, trykkerier</t>
  </si>
  <si>
    <t>Spec.</t>
  </si>
  <si>
    <t>Tilp.</t>
  </si>
  <si>
    <t xml:space="preserve"> Regn- og spildevands-håndtering </t>
  </si>
  <si>
    <t xml:space="preserve">Støjbe-kæmpelse </t>
  </si>
  <si>
    <t xml:space="preserve"> Biodiv. og landskabsbeskyttelse </t>
  </si>
  <si>
    <t>Ressource-effektivitet</t>
  </si>
  <si>
    <t xml:space="preserve">Affalds-håndtering </t>
  </si>
  <si>
    <t>Pct.</t>
  </si>
  <si>
    <t>Affalds-håndtering</t>
  </si>
  <si>
    <t>Regn- og spildevands-håndtering</t>
  </si>
  <si>
    <t>Bekæmpelse af luft-forurening</t>
  </si>
  <si>
    <t>Udnyttelse af vedv. energi</t>
  </si>
  <si>
    <t>Støjbe-kæmpelse</t>
  </si>
  <si>
    <t>Øvrig klima-beskyttelse</t>
  </si>
  <si>
    <t>Biodiversitet og landskabs-beskyttelse</t>
  </si>
  <si>
    <t>Miljøbesk. på tværs af miljø-områderne</t>
  </si>
  <si>
    <t xml:space="preserve"> Klimabesk. via bedre udnyttelse af energi </t>
  </si>
  <si>
    <t xml:space="preserve">Besk. af jord, grundvand og vandmiljø </t>
  </si>
  <si>
    <t>Øvrig klimabesk.</t>
  </si>
  <si>
    <t xml:space="preserve">Bekæmp. af luftforurening </t>
  </si>
  <si>
    <t>Fordeling af energi- og miljøspecifikke og tilpassede varer</t>
  </si>
  <si>
    <t>Innovative virksomheder og typer af produktinnovation</t>
  </si>
  <si>
    <t>Innovation (ja/nej)</t>
  </si>
  <si>
    <t>Produkt</t>
  </si>
  <si>
    <t>Proces</t>
  </si>
  <si>
    <t>Organisation</t>
  </si>
  <si>
    <t>Markeds</t>
  </si>
  <si>
    <t>Type af produktinnovation</t>
  </si>
  <si>
    <t>Jordbrug og fiskeri</t>
  </si>
  <si>
    <t>Jordbrugsvidenskabelig</t>
  </si>
  <si>
    <t>Naturvidenskabelig</t>
  </si>
  <si>
    <t>Samfundsvidenskabelig</t>
  </si>
  <si>
    <t>Sundhed</t>
  </si>
  <si>
    <t>Teknisk</t>
  </si>
  <si>
    <t>Transport mv.</t>
  </si>
  <si>
    <t>Humanistisk og teologisk</t>
  </si>
  <si>
    <t>Pædagogisk</t>
  </si>
  <si>
    <t>Kunstnerisk</t>
  </si>
  <si>
    <t>Uddannelse</t>
  </si>
  <si>
    <t>Ufaglært</t>
  </si>
  <si>
    <t>Faglært</t>
  </si>
  <si>
    <t>KVU</t>
  </si>
  <si>
    <t>MVU</t>
  </si>
  <si>
    <t>LVU</t>
  </si>
  <si>
    <t>Ph.d</t>
  </si>
  <si>
    <t>Ansatte fordelt på uddannelsesretninger</t>
  </si>
  <si>
    <t>Virksomheder fordelt på regioner</t>
  </si>
  <si>
    <t>Vækstiværksættere</t>
  </si>
  <si>
    <t>Vækstiværksættere målt på årsværk</t>
  </si>
  <si>
    <t>Industri</t>
  </si>
  <si>
    <t>Grøn andel</t>
  </si>
  <si>
    <t>Vækstiværksættere målt på årsværk, brancheopdelt</t>
  </si>
  <si>
    <t>IP-rettigheder</t>
  </si>
  <si>
    <t>Patenter</t>
  </si>
  <si>
    <t>Salg</t>
  </si>
  <si>
    <t>Handel med patenter, varemærker, design og brugsmodeller</t>
  </si>
  <si>
    <t>Varemærke, design &amp; brugsmodeller</t>
  </si>
  <si>
    <t>Udgifter til egen FoU</t>
  </si>
  <si>
    <t>Andel</t>
  </si>
  <si>
    <t>Total samspil</t>
  </si>
  <si>
    <t>Type af samspil</t>
  </si>
  <si>
    <t>Ansatte fordelt på overordnede uddannelser</t>
  </si>
  <si>
    <t>Tabel 2a</t>
  </si>
  <si>
    <t>Tabel 2b</t>
  </si>
  <si>
    <t>Tabel 3a</t>
  </si>
  <si>
    <t>Tabel 3b</t>
  </si>
  <si>
    <t>Tabel 4a</t>
  </si>
  <si>
    <t>Tabel 4b</t>
  </si>
  <si>
    <t>Tabel 4c</t>
  </si>
  <si>
    <t>Tabel 5</t>
  </si>
  <si>
    <t>Tabel 7</t>
  </si>
  <si>
    <t>Tabel 8a</t>
  </si>
  <si>
    <t>Tabel 8b</t>
  </si>
  <si>
    <t>Tabel 9a</t>
  </si>
  <si>
    <t>Tabel 9b</t>
  </si>
  <si>
    <t>Tabel 10a</t>
  </si>
  <si>
    <t>Tabel 10b</t>
  </si>
  <si>
    <t>Tabel 11</t>
  </si>
  <si>
    <t>Tabel 2c</t>
  </si>
  <si>
    <t>Tabel 2d</t>
  </si>
  <si>
    <t>Tabel 2e</t>
  </si>
  <si>
    <t>Kilde: FUI-statistikken og den Generelle Firmastatistik</t>
  </si>
  <si>
    <t>Kilde: FUI-statistikken</t>
  </si>
  <si>
    <t>Kilde: Handel med IP-rettigheder.</t>
  </si>
  <si>
    <t>Kilde: IFATS</t>
  </si>
  <si>
    <t>Kilde: DAMVAD og Den Generelle Firmastatistik</t>
  </si>
  <si>
    <t>Kilde: Uddannelse (UDDA)</t>
  </si>
  <si>
    <t>Kilde: Iværksætterdatabasen, datasæt indeholdende nye virksomheder og den Generelle Firmastatistik.</t>
  </si>
  <si>
    <t>Kilde: DAMVAD og den Generelle Firmastatistik</t>
  </si>
  <si>
    <t xml:space="preserve">Kilde: Den Generelle Firmastatistik </t>
  </si>
  <si>
    <t>Fordeling af energi- og miljøspecifikke og tilpassede varer, 2009</t>
  </si>
  <si>
    <t>Virksomheder fordelt på branche og region</t>
  </si>
  <si>
    <t>Kilde: Indkomststatistikken (opgjort på baggrund af SKAT's årsopgørelser)</t>
  </si>
  <si>
    <t>-</t>
  </si>
  <si>
    <t xml:space="preserve">Note- 1) Biodiv. og landskabsbeskyttelse =  biodiversitet og landskabsbeskyttelse, Bekæmp. af luftfor-urening = bekæmpelse af luftforurening, Besk. af jord, grundvand og vandmiljø = beskyttelse af jord, grundvand og vandmiljø, Øvrig klimabesk. = øvrig klimabeskyttelse,  </t>
  </si>
  <si>
    <t>Kilde- DAMVAD og den Generelle Firmastatistik</t>
  </si>
  <si>
    <t xml:space="preserve">         2) Spec. = specifikke, Tilp. = tilpassede. 3) (-=Manglende data</t>
  </si>
  <si>
    <t>Brancheopdeling 2010</t>
  </si>
  <si>
    <t>Gennemsnitlig erhvervsindkomst</t>
  </si>
  <si>
    <t>Ufaglærte</t>
  </si>
  <si>
    <t>Faglærte</t>
  </si>
  <si>
    <t>Kort Videregående Uddannelse</t>
  </si>
  <si>
    <t>7.-10. klasse</t>
  </si>
  <si>
    <t>Handel og kontor</t>
  </si>
  <si>
    <t>Samfundsfaglig</t>
  </si>
  <si>
    <t>Gymnasiet</t>
  </si>
  <si>
    <t>Jern og metal</t>
  </si>
  <si>
    <t>Hhx</t>
  </si>
  <si>
    <t>Hf</t>
  </si>
  <si>
    <t>Levnedsmiddel og husholdning</t>
  </si>
  <si>
    <t>Formidling og erhvervssprog</t>
  </si>
  <si>
    <t>Htx</t>
  </si>
  <si>
    <t>1.-6. klasse</t>
  </si>
  <si>
    <t>Teknik og industri i øvrigt</t>
  </si>
  <si>
    <t>Studenterkurser</t>
  </si>
  <si>
    <t>Politi og forsvar</t>
  </si>
  <si>
    <t>Adgangseksamen - ingeniøruddannelsen</t>
  </si>
  <si>
    <t>Grafisk</t>
  </si>
  <si>
    <t>Ingen uddannelse Indv.udd.</t>
  </si>
  <si>
    <t>Service</t>
  </si>
  <si>
    <t>Adgangskurser - videregående udd.</t>
  </si>
  <si>
    <t>Mellemlang Videregående Uddannelse</t>
  </si>
  <si>
    <t>Lang Videregående Uddannelse</t>
  </si>
  <si>
    <t>PhD</t>
  </si>
  <si>
    <t>Humanistisk</t>
  </si>
  <si>
    <t>Levnedsmiddel og ernæring</t>
  </si>
  <si>
    <t>Forsvar</t>
  </si>
  <si>
    <t>Kandidat u.n.a.</t>
  </si>
  <si>
    <t>Bachelor u.n.a.</t>
  </si>
  <si>
    <t>Detaljeret opdeling af ansatte  efter overordnet uddannelsesniveau, 2010</t>
  </si>
  <si>
    <r>
      <t xml:space="preserve">Note: Segmenteringen er udregnet på baggrund af to kilder: 1) registerbaserede oplysninger fra </t>
    </r>
    <r>
      <rPr>
        <i/>
        <sz val="6"/>
        <color indexed="8"/>
        <rFont val="Calibri"/>
        <family val="2"/>
      </rPr>
      <t>Industriens salg af varer og Udenrigshandlen om de produkter, som danske virksomheder afsætter (produktkoder) og 2) en spørgeskemaundersøgelse på baggrund af en repræsentativ stikprøve af den samlede danske private virksomhedspopulation. Resultater og oplysninger fra disse kilder er vægtede med henholdsvis dækningsgraden i Danmarks Statistiks registre og svarprocenten for spørgeskemaundersøgelsen.</t>
    </r>
  </si>
  <si>
    <t>Udland</t>
  </si>
  <si>
    <t xml:space="preserve">Total </t>
  </si>
  <si>
    <t>Grønne virksomheder (grøn vægt)</t>
  </si>
  <si>
    <t>Note: Årsværk under "Grønne virksomheder" er udregnet som det samlede antal årsværk i de virksomheder, der sælger min. ét grønt produkt. Årsværk under "Grønne virksomheder (grøn vægt)" er udregnet som det samlede antal årsværk i de grønne virksomheder, hvor de grønne virksomheder vægtes med deres grønne vægt.</t>
  </si>
  <si>
    <t>Klimabesk. via udnyt. af vedv. energi</t>
  </si>
  <si>
    <t xml:space="preserve">          Klimabesk. via udnyt. af vedv. energi = klimabeskyttelse via udnyttelse af vedvarende energi,  Klimabesk. via bedre udnyttelse af energi =  klimabeskyttelse via bedre udnyttelse af energi,   Miljøbesk. på tværs af miljøområderne = miljøbeskyttelse på tværs af miljøområderne. </t>
  </si>
  <si>
    <t>Tabel 2f</t>
  </si>
  <si>
    <t>Tabel 3c</t>
  </si>
  <si>
    <t xml:space="preserve">Note: 1) Antallet af grønne virksomheder dækker over virksomheder, der sælger minimum ét grønt produkt   </t>
  </si>
  <si>
    <t xml:space="preserve">        3) (-) = Manglende data)   4) De grønne virksomheder dækker over virksomheder, der sælger minimum ét grønt produkt   </t>
  </si>
  <si>
    <t xml:space="preserve">4) Tabellen omfatter  ansatte, for hvilke der foreligger uddannelsesoplysinger </t>
  </si>
  <si>
    <t xml:space="preserve">Note: 1) Grønne ansatte er defineret som ansatte i de grønne virksomheder 2) De grønne virksomheder dækker over virksomheder, der sælger minimum ét grønt produkt   3) Tabellen omfatter  ansatte for hvilke der foreligger detaljerede uddannelsesoplysinger </t>
  </si>
  <si>
    <t xml:space="preserve">Note: 1) Statistikken Handel med Patenter og Varemærker bygger på en stikprøve, </t>
  </si>
  <si>
    <r>
      <t xml:space="preserve">           </t>
    </r>
    <r>
      <rPr>
        <i/>
        <sz val="6"/>
        <color indexed="8"/>
        <rFont val="Calibri"/>
        <family val="2"/>
      </rPr>
      <t xml:space="preserve"> 2) "Stikprøve" angiver observationerne for de virksomheder, der har deltaget i DST's spørgeskemaundersøgelse. For at få de opregende observationer, ganges stikprøvetallene med en vægt. </t>
    </r>
  </si>
  <si>
    <t xml:space="preserve">            IPR-statikstikken bygger på en stikprøve på ca. 4.000 virksomheder (2012). Denne tabel er baseret på en mindre stikprøve, idet branche B: Råstofindvinding og virksomheder fra den offentlige sektor er udeladt. Desuden udelades virksomheder med 0 ansatte.</t>
  </si>
  <si>
    <t xml:space="preserve">           3) De grønne virksomheder dækker over virksomheder, der sælger minimum ét grønt produkt</t>
  </si>
  <si>
    <t xml:space="preserve">Note: 1) 2005-priser 2) Den gennemsnitlige erhvervsindkomst er udregnet på følgende måde: Først udregnes den gennemsnitlige erhvervsindkomst på tværs af ansatte inden for hver virksomhed. Herefter tages gennemsnittet på tværs af virksomheder. 3) De grønne virksomheder dækker over virksomheder, der sælger minimum ét grønt produkt   </t>
  </si>
  <si>
    <t>Note:  1) Grønne ansatte er defineret som ansatte i de grønne virksomehder 2) De grønne virksomheder dækker over virksomheder, der sælger minimum ét grønt produkt    3) Tabellen omfatter antal ansatte og ikke årsværk.</t>
  </si>
  <si>
    <t>CC+CD</t>
  </si>
  <si>
    <t>CE+CF</t>
  </si>
  <si>
    <t>Kemisk og Medicinalindustri</t>
  </si>
  <si>
    <t>K+L</t>
  </si>
  <si>
    <t>Finansiering, forsikring, Ejendomshandel og udlejning</t>
  </si>
  <si>
    <t>CC+ CD</t>
  </si>
  <si>
    <t>virk. = virksomheder, Årsv. = årsværk, Oms. = omsætning, Eksp. = eksport, Imp. = import, Værditilv. = værditilvækst, Kapital = aktiver i alt, ultimo, produktivitet = værditilvækst/årsværk.</t>
  </si>
  <si>
    <t>(-) = Manglende data</t>
  </si>
  <si>
    <t xml:space="preserve">Alle økonomiske nøgletal for grønne virksomheder omfatter alene de grønne økonomiske aktiviteter i virksomhederne (opgjort på baggrund af de individuelle grønne andele for hver virksomhed). </t>
  </si>
  <si>
    <t xml:space="preserve">Antallet af grønne virksomheder dækker over virksomheder, der sælger minimum ét grønt produkt   </t>
  </si>
  <si>
    <t>Kilde:</t>
  </si>
  <si>
    <t>Den Generelle Firmastatistik, Kapital: Regnskabsstatstikken</t>
  </si>
  <si>
    <t>Innovative</t>
  </si>
  <si>
    <t>Pr. FoU ansat</t>
  </si>
  <si>
    <t xml:space="preserve">Med F&amp;U-samspil </t>
  </si>
  <si>
    <t>Alle*</t>
  </si>
  <si>
    <t>Pr. virksomhed**</t>
  </si>
  <si>
    <t xml:space="preserve">Note: *For de FoU-aktive virksomheder, </t>
  </si>
  <si>
    <t>**FoU-statistikken bygger på en stikprøve på ca. 5.000 virksomheder (2012). Her præsenteres de opregenede tal. De grønne virksomheder dækker over virksomheder, der sælger minimum ét grønt produkt</t>
  </si>
  <si>
    <t xml:space="preserve">Note:  1) Samspil m. off. og ikke-kommercielle forskningsinst. = samspil med offentlige og ikke-kommercielle forskningsinstitutioner. 2) FUI-statistikken bygger på en stikprøve. Her præsenteres de opregnede tal 3)  De grønne virksomheder dækker over virksomheder, der sælger minimum ét grønt produkt   </t>
  </si>
  <si>
    <t>Note: 1) Innovation (ja/nej) angiver, hvor mange pct. af virksomhederne, der havde innovation. 2) FoU-statistikken (hvor innovation også indgår) bygger på en stikprøve. Her præsenteres de opregnede tal</t>
  </si>
  <si>
    <t>Tabel 6</t>
  </si>
  <si>
    <t>Finansiering, forsikring, ejendomshandel og udlejning</t>
  </si>
  <si>
    <t>Medicinal- og Kemisk Industri</t>
  </si>
  <si>
    <t>Grøn</t>
  </si>
  <si>
    <t>Antal virksomheder fordelt på branche og region, 2010</t>
  </si>
  <si>
    <t>Note: (:) = Data udeladt af diskretioneringshensyn. Antallet af grønne virksomheder dækker over virksomheder, der sælger minimum ét grønt produkt.</t>
  </si>
  <si>
    <t xml:space="preserve">Note: 1) Væksiværksættere defineres som virksomheder med min. 5 ansatte i starten af vækstperioden og en stigning i antal årsværk eller omsætning på min. 20% i de første 3 år af deres levetid.  2) De grønne virksomheder dækker over virksomheder, der sælger minimum ét grønt produkt  </t>
  </si>
  <si>
    <t xml:space="preserve">Note: 1) Væksiværksættere defineres som virksomheder med min. 5 ansatte i starten af vækstperioden og en stigning i antal årsværk eller omsætning på min. 20% i de første 3 år af deres levetid.  2) De grønne virksomheder dækker over virksomheder, der sælger minimum ét grønt produkt </t>
  </si>
  <si>
    <t>Udenlandsk ejede virksomheder</t>
  </si>
  <si>
    <t>Statistik over grøn produktion i Danmark</t>
  </si>
  <si>
    <t>Statistik over den grønne produktion i Danmark</t>
  </si>
  <si>
    <t>Udnyttelse af vedvarende energikilder</t>
  </si>
  <si>
    <t>Affaldshåndtering</t>
  </si>
  <si>
    <t>Bekæmpelse af luftforurening</t>
  </si>
  <si>
    <t>Regn- og spildevandshåndtering</t>
  </si>
  <si>
    <t>Måling og analyse i forbindelse med klimabeskyttelse</t>
  </si>
  <si>
    <t>Støjbekæmpelse</t>
  </si>
  <si>
    <t>Biodiversitet og landskabsbeskyttelse</t>
  </si>
  <si>
    <t>De grønne erhvervsområders omsætning og andel af den samlede grønne omsætning, 2010</t>
  </si>
  <si>
    <t>Det skyldes, at adskillige produkter tjener to eller flere formål samtidigt</t>
  </si>
  <si>
    <t xml:space="preserve">Note: Der er et betydeligt overlap af produkter mellem erhvervsområderne. </t>
  </si>
  <si>
    <t>Derfor hverken kan eller skal andelene fra alle grønne erhvervsområder samlet summe til 100</t>
  </si>
  <si>
    <t>Bemærk at andelene for hvert erhvervsområde ikke kan anvendes til at beregne andele af andre nøgletal</t>
  </si>
  <si>
    <r>
      <t>Fordeling af virksomhed</t>
    </r>
    <r>
      <rPr>
        <b/>
        <sz val="9"/>
        <rFont val="Calibri"/>
        <family val="2"/>
      </rPr>
      <t>er med grøn produktion, 2010</t>
    </r>
  </si>
  <si>
    <t>Segmentering i grønne erhvervsområder, 2009</t>
  </si>
  <si>
    <t>Segmentering i grønne erhvervsområder</t>
  </si>
  <si>
    <t>Tabel 12</t>
  </si>
  <si>
    <t xml:space="preserve">Erhvervsområdernes omsætning og andel af samlede grønne omsætning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</si>
</sst>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 #,##0_ ;_ * \-#,##0_ ;_ * &quot;-&quot;??_ ;_ @_ "/>
    <numFmt numFmtId="165" formatCode="_ * #,##0.0_ ;_ * \-#,##0.0_ ;_ * &quot;-&quot;??_ ;_ @_ "/>
    <numFmt numFmtId="166" formatCode="0.0"/>
    <numFmt numFmtId="167" formatCode="0.0%"/>
    <numFmt numFmtId="168" formatCode="#,##0.0_ ;\-#,##0.0\ "/>
    <numFmt numFmtId="169" formatCode="_ * #,##0.00000_ ;_ * \-#,##0.00000_ ;_ * &quot;-&quot;??_ ;_ @_ "/>
    <numFmt numFmtId="170" formatCode="_ * #,##0.0_ ;_ * \-#,##0.0_ ;_ * &quot;-&quot;?_ ;_ @_ "/>
    <numFmt numFmtId="171" formatCode="#,##0.0000_ ;\-#,##0.0000\ "/>
    <numFmt numFmtId="172" formatCode="_ * #,##0.000000_ ;_ * \-#,##0.000000_ ;_ * &quot;-&quot;??_ ;_ @_ "/>
  </numFmts>
  <fonts count="23" x14ac:knownFonts="1">
    <font>
      <sz val="11"/>
      <color theme="1"/>
      <name val="Calibri"/>
      <family val="2"/>
      <scheme val="minor"/>
    </font>
    <font>
      <i/>
      <sz val="6"/>
      <color indexed="8"/>
      <name val="Calibri"/>
      <family val="2"/>
    </font>
    <font>
      <sz val="10"/>
      <name val="MS Sans Serif"/>
      <family val="2"/>
    </font>
    <font>
      <b/>
      <sz val="9"/>
      <name val="Calibri"/>
      <family val="2"/>
    </font>
    <font>
      <sz val="11"/>
      <color theme="1"/>
      <name val="Calibri"/>
      <family val="2"/>
      <scheme val="minor"/>
    </font>
    <font>
      <u/>
      <sz val="11"/>
      <color theme="10"/>
      <name val="Calibri"/>
      <family val="2"/>
    </font>
    <font>
      <b/>
      <sz val="11"/>
      <color theme="1"/>
      <name val="Calibri"/>
      <family val="2"/>
      <scheme val="minor"/>
    </font>
    <font>
      <sz val="7"/>
      <color theme="1"/>
      <name val="Calibri"/>
      <family val="2"/>
      <scheme val="minor"/>
    </font>
    <font>
      <b/>
      <sz val="7"/>
      <color theme="1"/>
      <name val="Calibri"/>
      <family val="2"/>
      <scheme val="minor"/>
    </font>
    <font>
      <i/>
      <sz val="6"/>
      <color theme="1"/>
      <name val="Calibri"/>
      <family val="2"/>
      <scheme val="minor"/>
    </font>
    <font>
      <sz val="7"/>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sz val="10"/>
      <name val="Calibri"/>
      <family val="2"/>
      <scheme val="minor"/>
    </font>
    <font>
      <i/>
      <sz val="6"/>
      <name val="Calibri"/>
      <family val="2"/>
      <scheme val="minor"/>
    </font>
    <font>
      <sz val="9"/>
      <name val="Calibri"/>
      <family val="2"/>
      <scheme val="minor"/>
    </font>
    <font>
      <i/>
      <sz val="7"/>
      <color theme="1"/>
      <name val="Calibri"/>
      <family val="2"/>
      <scheme val="minor"/>
    </font>
    <font>
      <sz val="8"/>
      <name val="Calibri"/>
      <family val="2"/>
      <scheme val="minor"/>
    </font>
    <font>
      <b/>
      <sz val="9"/>
      <name val="Calibri"/>
      <family val="2"/>
      <scheme val="minor"/>
    </font>
    <font>
      <i/>
      <sz val="6"/>
      <color rgb="FF000000"/>
      <name val="Calibri"/>
      <family val="2"/>
      <scheme val="minor"/>
    </font>
    <font>
      <sz val="6"/>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7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diagonal/>
    </border>
    <border>
      <left style="thin">
        <color indexed="64"/>
      </left>
      <right style="thin">
        <color indexed="64"/>
      </right>
      <top style="medium">
        <color indexed="64"/>
      </top>
      <bottom/>
      <diagonal/>
    </border>
    <border>
      <left style="dashed">
        <color indexed="64"/>
      </left>
      <right style="thin">
        <color indexed="64"/>
      </right>
      <top style="thin">
        <color indexed="64"/>
      </top>
      <bottom style="dashed">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ashed">
        <color indexed="64"/>
      </top>
      <bottom/>
      <diagonal/>
    </border>
    <border>
      <left style="thin">
        <color indexed="64"/>
      </left>
      <right style="thin">
        <color indexed="64"/>
      </right>
      <top style="thin">
        <color indexed="64"/>
      </top>
      <bottom style="medium">
        <color indexed="64"/>
      </bottom>
      <diagonal/>
    </border>
    <border>
      <left style="dashed">
        <color indexed="64"/>
      </left>
      <right/>
      <top/>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diagonal/>
    </border>
    <border>
      <left style="dashed">
        <color indexed="64"/>
      </left>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diagonal/>
    </border>
    <border>
      <left/>
      <right style="dotted">
        <color indexed="64"/>
      </right>
      <top/>
      <bottom/>
      <diagonal/>
    </border>
    <border>
      <left/>
      <right style="dotted">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dashed">
        <color indexed="64"/>
      </left>
      <right style="thin">
        <color indexed="64"/>
      </right>
      <top style="medium">
        <color indexed="64"/>
      </top>
      <bottom/>
      <diagonal/>
    </border>
    <border>
      <left style="dashed">
        <color indexed="64"/>
      </left>
      <right style="thin">
        <color indexed="64"/>
      </right>
      <top style="thin">
        <color indexed="64"/>
      </top>
      <bottom style="medium">
        <color indexed="64"/>
      </bottom>
      <diagonal/>
    </border>
    <border>
      <left/>
      <right style="dotted">
        <color indexed="64"/>
      </right>
      <top/>
      <bottom style="medium">
        <color indexed="64"/>
      </bottom>
      <diagonal/>
    </border>
    <border>
      <left style="dashed">
        <color indexed="64"/>
      </left>
      <right/>
      <top style="thin">
        <color indexed="64"/>
      </top>
      <bottom style="medium">
        <color indexed="64"/>
      </bottom>
      <diagonal/>
    </border>
    <border>
      <left style="dashed">
        <color indexed="64"/>
      </left>
      <right style="dashed">
        <color indexed="64"/>
      </right>
      <top style="dashed">
        <color indexed="64"/>
      </top>
      <bottom/>
      <diagonal/>
    </border>
    <border>
      <left style="dashed">
        <color indexed="64"/>
      </left>
      <right/>
      <top style="thin">
        <color indexed="64"/>
      </top>
      <bottom/>
      <diagonal/>
    </border>
    <border>
      <left style="dashed">
        <color indexed="64"/>
      </left>
      <right style="thin">
        <color indexed="64"/>
      </right>
      <top style="thin">
        <color indexed="64"/>
      </top>
      <bottom/>
      <diagonal/>
    </border>
    <border>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tted">
        <color indexed="64"/>
      </right>
      <top/>
      <bottom style="dashed">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dashed">
        <color indexed="64"/>
      </bottom>
      <diagonal/>
    </border>
    <border>
      <left style="dotted">
        <color indexed="64"/>
      </left>
      <right/>
      <top style="thin">
        <color indexed="64"/>
      </top>
      <bottom style="dashed">
        <color indexed="64"/>
      </bottom>
      <diagonal/>
    </border>
    <border>
      <left/>
      <right style="dashed">
        <color indexed="64"/>
      </right>
      <top style="dashed">
        <color indexed="64"/>
      </top>
      <bottom/>
      <diagonal/>
    </border>
    <border>
      <left/>
      <right style="dashed">
        <color indexed="64"/>
      </right>
      <top/>
      <bottom style="thin">
        <color indexed="64"/>
      </bottom>
      <diagonal/>
    </border>
    <border>
      <left/>
      <right style="dashed">
        <color indexed="64"/>
      </right>
      <top style="thin">
        <color indexed="64"/>
      </top>
      <bottom style="medium">
        <color indexed="64"/>
      </bottom>
      <diagonal/>
    </border>
    <border>
      <left style="dashed">
        <color indexed="64"/>
      </left>
      <right style="thin">
        <color indexed="64"/>
      </right>
      <top style="dashed">
        <color indexed="64"/>
      </top>
      <bottom/>
      <diagonal/>
    </border>
  </borders>
  <cellStyleXfs count="6">
    <xf numFmtId="0" fontId="0" fillId="0" borderId="0"/>
    <xf numFmtId="43" fontId="2" fillId="0" borderId="0" applyFont="0" applyFill="0" applyBorder="0" applyAlignment="0" applyProtection="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9" fontId="4" fillId="0" borderId="0" applyFont="0" applyFill="0" applyBorder="0" applyAlignment="0" applyProtection="0"/>
  </cellStyleXfs>
  <cellXfs count="479">
    <xf numFmtId="0" fontId="0" fillId="0" borderId="0" xfId="0"/>
    <xf numFmtId="0" fontId="7" fillId="0" borderId="1" xfId="0" applyFont="1" applyBorder="1"/>
    <xf numFmtId="0" fontId="7" fillId="0" borderId="0" xfId="0" applyFont="1" applyBorder="1"/>
    <xf numFmtId="164" fontId="7" fillId="0" borderId="1" xfId="2" applyNumberFormat="1" applyFont="1" applyBorder="1"/>
    <xf numFmtId="165" fontId="7" fillId="0" borderId="0" xfId="2" applyNumberFormat="1" applyFont="1" applyBorder="1"/>
    <xf numFmtId="165" fontId="7" fillId="0" borderId="2" xfId="2" applyNumberFormat="1" applyFont="1" applyBorder="1"/>
    <xf numFmtId="164" fontId="7" fillId="0" borderId="2" xfId="2" applyNumberFormat="1" applyFont="1" applyBorder="1"/>
    <xf numFmtId="164" fontId="7" fillId="0" borderId="0" xfId="2" applyNumberFormat="1" applyFont="1" applyBorder="1"/>
    <xf numFmtId="165" fontId="7" fillId="0" borderId="0" xfId="2" applyNumberFormat="1" applyFont="1" applyFill="1" applyBorder="1"/>
    <xf numFmtId="0" fontId="8" fillId="0" borderId="3" xfId="0" applyFont="1" applyFill="1" applyBorder="1"/>
    <xf numFmtId="0" fontId="9" fillId="0" borderId="0" xfId="0" applyNumberFormat="1" applyFont="1"/>
    <xf numFmtId="0" fontId="0" fillId="0" borderId="4" xfId="0" applyBorder="1" applyAlignment="1"/>
    <xf numFmtId="0" fontId="9" fillId="0" borderId="0" xfId="0" applyFont="1" applyAlignment="1">
      <alignment wrapText="1"/>
    </xf>
    <xf numFmtId="0" fontId="9" fillId="0" borderId="0" xfId="0" applyFont="1"/>
    <xf numFmtId="0" fontId="0" fillId="0" borderId="0" xfId="0" applyAlignment="1"/>
    <xf numFmtId="0" fontId="7" fillId="0" borderId="0" xfId="0" applyFont="1" applyBorder="1" applyAlignment="1">
      <alignment horizontal="center"/>
    </xf>
    <xf numFmtId="0" fontId="7" fillId="0" borderId="1" xfId="0" applyFont="1" applyBorder="1" applyAlignment="1">
      <alignment horizontal="left" indent="1"/>
    </xf>
    <xf numFmtId="0" fontId="7" fillId="0" borderId="5" xfId="0" applyFont="1" applyBorder="1" applyAlignment="1">
      <alignment horizontal="left" indent="1"/>
    </xf>
    <xf numFmtId="164" fontId="7" fillId="0" borderId="0" xfId="2" applyNumberFormat="1" applyFont="1" applyBorder="1" applyAlignment="1">
      <alignment horizontal="center"/>
    </xf>
    <xf numFmtId="0" fontId="7" fillId="0" borderId="6" xfId="0" applyFont="1" applyBorder="1" applyAlignment="1">
      <alignment horizontal="left" indent="1"/>
    </xf>
    <xf numFmtId="0" fontId="8" fillId="0" borderId="1" xfId="0" applyFont="1" applyBorder="1" applyAlignment="1">
      <alignment horizontal="left"/>
    </xf>
    <xf numFmtId="0" fontId="8" fillId="0" borderId="7" xfId="0" applyFont="1" applyBorder="1" applyAlignment="1">
      <alignment horizontal="right" wrapText="1"/>
    </xf>
    <xf numFmtId="0" fontId="8" fillId="0" borderId="8" xfId="0" applyFont="1" applyBorder="1" applyAlignment="1">
      <alignment horizontal="right" wrapText="1"/>
    </xf>
    <xf numFmtId="0" fontId="8" fillId="0" borderId="8" xfId="0" applyFont="1" applyFill="1" applyBorder="1" applyAlignment="1">
      <alignment horizontal="right" wrapText="1"/>
    </xf>
    <xf numFmtId="0" fontId="8" fillId="0" borderId="1" xfId="0" applyFont="1" applyBorder="1" applyAlignment="1">
      <alignment horizontal="center"/>
    </xf>
    <xf numFmtId="0" fontId="8" fillId="0" borderId="6" xfId="0" applyFont="1" applyFill="1" applyBorder="1"/>
    <xf numFmtId="0" fontId="8" fillId="0" borderId="9" xfId="0" applyFont="1" applyBorder="1"/>
    <xf numFmtId="0" fontId="7" fillId="0" borderId="10" xfId="0" applyFont="1" applyBorder="1"/>
    <xf numFmtId="0" fontId="7" fillId="0" borderId="1" xfId="0" applyFont="1" applyFill="1" applyBorder="1"/>
    <xf numFmtId="0" fontId="7" fillId="0" borderId="5" xfId="0" applyFont="1" applyBorder="1"/>
    <xf numFmtId="0" fontId="7" fillId="0" borderId="12" xfId="0" applyFont="1" applyBorder="1" applyAlignment="1">
      <alignment wrapText="1"/>
    </xf>
    <xf numFmtId="166" fontId="7" fillId="0" borderId="0" xfId="5" applyNumberFormat="1" applyFont="1" applyBorder="1"/>
    <xf numFmtId="166" fontId="7" fillId="0" borderId="2" xfId="5" applyNumberFormat="1" applyFont="1" applyBorder="1"/>
    <xf numFmtId="0" fontId="7" fillId="0" borderId="2" xfId="0" applyFont="1" applyBorder="1"/>
    <xf numFmtId="0" fontId="8" fillId="0" borderId="15" xfId="0" applyFont="1" applyBorder="1" applyAlignment="1">
      <alignment horizontal="right"/>
    </xf>
    <xf numFmtId="0" fontId="8" fillId="0" borderId="1" xfId="0" applyFont="1" applyBorder="1"/>
    <xf numFmtId="0" fontId="8" fillId="0" borderId="5" xfId="0" applyFont="1" applyBorder="1"/>
    <xf numFmtId="0" fontId="8" fillId="0" borderId="7" xfId="0" applyFont="1" applyBorder="1"/>
    <xf numFmtId="164" fontId="8" fillId="0" borderId="3" xfId="2" applyNumberFormat="1" applyFont="1" applyBorder="1"/>
    <xf numFmtId="164" fontId="8" fillId="0" borderId="16" xfId="2" applyNumberFormat="1" applyFont="1" applyBorder="1"/>
    <xf numFmtId="164" fontId="8" fillId="0" borderId="17" xfId="2" applyNumberFormat="1" applyFont="1" applyBorder="1"/>
    <xf numFmtId="0" fontId="7" fillId="0" borderId="12" xfId="0" applyFont="1" applyBorder="1"/>
    <xf numFmtId="164" fontId="7" fillId="0" borderId="0" xfId="2" applyNumberFormat="1" applyFont="1"/>
    <xf numFmtId="164" fontId="7" fillId="0" borderId="5" xfId="2" applyNumberFormat="1" applyFont="1" applyBorder="1"/>
    <xf numFmtId="164" fontId="7" fillId="0" borderId="18" xfId="2" applyNumberFormat="1" applyFont="1" applyBorder="1"/>
    <xf numFmtId="164" fontId="10" fillId="0" borderId="0" xfId="2" applyNumberFormat="1" applyFont="1" applyBorder="1"/>
    <xf numFmtId="166" fontId="7" fillId="0" borderId="1" xfId="5" applyNumberFormat="1" applyFont="1" applyBorder="1"/>
    <xf numFmtId="166" fontId="7" fillId="0" borderId="6" xfId="5" applyNumberFormat="1" applyFont="1" applyBorder="1"/>
    <xf numFmtId="166" fontId="7" fillId="0" borderId="19" xfId="5" applyNumberFormat="1" applyFont="1" applyBorder="1"/>
    <xf numFmtId="166" fontId="7" fillId="0" borderId="20" xfId="5" applyNumberFormat="1" applyFont="1" applyBorder="1"/>
    <xf numFmtId="49" fontId="0" fillId="0" borderId="0" xfId="0" applyNumberFormat="1"/>
    <xf numFmtId="166" fontId="7" fillId="0" borderId="0" xfId="0" applyNumberFormat="1" applyFont="1" applyBorder="1"/>
    <xf numFmtId="166" fontId="7" fillId="0" borderId="2" xfId="0" applyNumberFormat="1" applyFont="1" applyBorder="1"/>
    <xf numFmtId="166" fontId="7" fillId="0" borderId="19" xfId="0" applyNumberFormat="1" applyFont="1" applyBorder="1"/>
    <xf numFmtId="166" fontId="7" fillId="0" borderId="20" xfId="0" applyNumberFormat="1" applyFont="1" applyBorder="1"/>
    <xf numFmtId="0" fontId="8" fillId="0" borderId="1" xfId="0" applyFont="1" applyBorder="1" applyAlignment="1">
      <alignment wrapText="1"/>
    </xf>
    <xf numFmtId="0" fontId="0" fillId="0" borderId="0" xfId="0" applyFill="1"/>
    <xf numFmtId="0" fontId="6" fillId="0" borderId="0" xfId="0" applyFont="1"/>
    <xf numFmtId="167" fontId="4" fillId="0" borderId="0" xfId="5" applyNumberFormat="1" applyFont="1"/>
    <xf numFmtId="0" fontId="0" fillId="0" borderId="0" xfId="0" applyBorder="1"/>
    <xf numFmtId="0" fontId="0" fillId="0" borderId="12" xfId="0" applyBorder="1"/>
    <xf numFmtId="0" fontId="8" fillId="0" borderId="12" xfId="0" applyFont="1" applyBorder="1"/>
    <xf numFmtId="0" fontId="7" fillId="0" borderId="1" xfId="0" applyFont="1" applyBorder="1" applyAlignment="1">
      <alignment horizontal="center"/>
    </xf>
    <xf numFmtId="0" fontId="7" fillId="0" borderId="12" xfId="0" applyFont="1" applyBorder="1" applyAlignment="1">
      <alignment horizontal="left" indent="1"/>
    </xf>
    <xf numFmtId="0" fontId="0" fillId="0" borderId="0" xfId="0" applyBorder="1" applyAlignment="1"/>
    <xf numFmtId="0" fontId="7" fillId="0" borderId="3" xfId="0" applyFont="1" applyBorder="1"/>
    <xf numFmtId="164" fontId="7" fillId="0" borderId="17" xfId="2" applyNumberFormat="1" applyFont="1" applyBorder="1"/>
    <xf numFmtId="164" fontId="8" fillId="0" borderId="3" xfId="2" applyNumberFormat="1" applyFont="1" applyBorder="1" applyAlignment="1">
      <alignment horizontal="right"/>
    </xf>
    <xf numFmtId="0" fontId="8" fillId="0" borderId="3" xfId="0" applyFont="1" applyFill="1" applyBorder="1" applyAlignment="1">
      <alignment horizontal="left"/>
    </xf>
    <xf numFmtId="0" fontId="7" fillId="0" borderId="21" xfId="0" applyFont="1" applyBorder="1"/>
    <xf numFmtId="0" fontId="8" fillId="0" borderId="22" xfId="0" applyFont="1" applyBorder="1" applyAlignment="1">
      <alignment horizontal="right" wrapText="1"/>
    </xf>
    <xf numFmtId="0" fontId="8" fillId="0" borderId="23" xfId="0" applyFont="1" applyBorder="1" applyAlignment="1">
      <alignment horizontal="right" wrapText="1"/>
    </xf>
    <xf numFmtId="0" fontId="8" fillId="0" borderId="24" xfId="0" applyFont="1" applyBorder="1" applyAlignment="1">
      <alignment horizontal="center" wrapText="1"/>
    </xf>
    <xf numFmtId="0" fontId="7" fillId="0" borderId="25" xfId="0" applyFont="1" applyBorder="1"/>
    <xf numFmtId="0" fontId="8" fillId="0" borderId="12" xfId="0" applyFont="1" applyBorder="1" applyAlignment="1">
      <alignment horizontal="left"/>
    </xf>
    <xf numFmtId="0" fontId="8" fillId="0" borderId="13" xfId="0" applyFont="1" applyBorder="1" applyAlignment="1">
      <alignment horizontal="center"/>
    </xf>
    <xf numFmtId="0" fontId="8" fillId="0" borderId="26" xfId="0" applyFont="1" applyBorder="1" applyAlignment="1">
      <alignment horizontal="center" wrapText="1"/>
    </xf>
    <xf numFmtId="0" fontId="0" fillId="0" borderId="1" xfId="0" applyBorder="1"/>
    <xf numFmtId="0" fontId="8" fillId="0" borderId="7" xfId="0" applyFont="1" applyBorder="1" applyAlignment="1">
      <alignment horizontal="right"/>
    </xf>
    <xf numFmtId="0" fontId="8" fillId="0" borderId="8" xfId="0" applyFont="1" applyBorder="1" applyAlignment="1">
      <alignment horizontal="right"/>
    </xf>
    <xf numFmtId="0" fontId="8" fillId="0" borderId="1" xfId="0" applyFont="1" applyBorder="1" applyAlignment="1">
      <alignment horizontal="right"/>
    </xf>
    <xf numFmtId="0" fontId="8" fillId="0" borderId="0" xfId="0" applyFont="1" applyBorder="1" applyAlignment="1">
      <alignment horizontal="right"/>
    </xf>
    <xf numFmtId="0" fontId="8" fillId="0" borderId="2" xfId="0" applyFont="1" applyBorder="1" applyAlignment="1">
      <alignment horizontal="right"/>
    </xf>
    <xf numFmtId="0" fontId="8" fillId="0" borderId="27" xfId="0" applyFont="1" applyBorder="1" applyAlignment="1">
      <alignment horizontal="right"/>
    </xf>
    <xf numFmtId="0" fontId="8" fillId="0" borderId="8" xfId="0" applyFont="1" applyBorder="1"/>
    <xf numFmtId="0" fontId="8" fillId="0" borderId="15" xfId="0" applyFont="1" applyBorder="1"/>
    <xf numFmtId="0" fontId="8" fillId="0" borderId="1" xfId="0" applyFont="1" applyBorder="1" applyAlignment="1"/>
    <xf numFmtId="0" fontId="8" fillId="0" borderId="4" xfId="0" applyFont="1" applyBorder="1" applyAlignment="1">
      <alignment horizontal="right"/>
    </xf>
    <xf numFmtId="0" fontId="8" fillId="0" borderId="28" xfId="0" applyFont="1" applyBorder="1" applyAlignment="1">
      <alignment horizontal="right"/>
    </xf>
    <xf numFmtId="0" fontId="8" fillId="0" borderId="21" xfId="0" applyFont="1" applyBorder="1" applyAlignment="1">
      <alignment horizontal="right"/>
    </xf>
    <xf numFmtId="166" fontId="7" fillId="0" borderId="6" xfId="0" applyNumberFormat="1" applyFont="1" applyBorder="1"/>
    <xf numFmtId="49" fontId="7" fillId="0" borderId="12" xfId="0" applyNumberFormat="1" applyFont="1" applyBorder="1" applyAlignment="1">
      <alignment horizontal="left" indent="1"/>
    </xf>
    <xf numFmtId="0" fontId="7" fillId="0" borderId="13" xfId="0" applyFont="1" applyBorder="1" applyAlignment="1">
      <alignment horizontal="left" indent="1"/>
    </xf>
    <xf numFmtId="0" fontId="8" fillId="0" borderId="14" xfId="0" applyFont="1" applyBorder="1" applyAlignment="1">
      <alignment horizontal="right" wrapText="1"/>
    </xf>
    <xf numFmtId="0" fontId="8" fillId="0" borderId="18" xfId="0" applyFont="1" applyBorder="1" applyAlignment="1">
      <alignment horizontal="right" wrapText="1"/>
    </xf>
    <xf numFmtId="0" fontId="7" fillId="0" borderId="1" xfId="0" applyFont="1" applyBorder="1" applyAlignment="1">
      <alignment horizontal="center"/>
    </xf>
    <xf numFmtId="0" fontId="7" fillId="0" borderId="0" xfId="0" applyFont="1"/>
    <xf numFmtId="9" fontId="0" fillId="0" borderId="0" xfId="0" applyNumberFormat="1"/>
    <xf numFmtId="0" fontId="7" fillId="0" borderId="13" xfId="0" applyFont="1" applyBorder="1"/>
    <xf numFmtId="0" fontId="8" fillId="0" borderId="25" xfId="0" applyFont="1" applyBorder="1"/>
    <xf numFmtId="0" fontId="8" fillId="0" borderId="29" xfId="0" applyFont="1" applyBorder="1" applyAlignment="1">
      <alignment horizontal="right" wrapText="1"/>
    </xf>
    <xf numFmtId="0" fontId="8" fillId="0" borderId="30" xfId="0" applyFont="1" applyBorder="1" applyAlignment="1">
      <alignment horizontal="right" wrapText="1"/>
    </xf>
    <xf numFmtId="0" fontId="8" fillId="0" borderId="31" xfId="0" applyFont="1" applyBorder="1" applyAlignment="1">
      <alignment horizontal="right" wrapText="1"/>
    </xf>
    <xf numFmtId="0" fontId="7" fillId="0" borderId="0" xfId="0" applyFont="1" applyBorder="1" applyAlignment="1">
      <alignment horizontal="right"/>
    </xf>
    <xf numFmtId="0" fontId="7" fillId="0" borderId="1" xfId="0" applyFont="1" applyBorder="1" applyAlignment="1">
      <alignment wrapText="1"/>
    </xf>
    <xf numFmtId="0" fontId="7" fillId="0" borderId="1" xfId="0" applyFont="1" applyBorder="1" applyAlignment="1">
      <alignment horizontal="right"/>
    </xf>
    <xf numFmtId="0" fontId="8" fillId="0" borderId="21" xfId="0" applyFont="1" applyBorder="1"/>
    <xf numFmtId="0" fontId="7" fillId="0" borderId="6" xfId="0" applyFont="1" applyBorder="1"/>
    <xf numFmtId="0" fontId="8" fillId="0" borderId="13" xfId="0" applyFont="1" applyBorder="1"/>
    <xf numFmtId="0" fontId="7" fillId="0" borderId="6" xfId="0" applyFont="1" applyBorder="1" applyAlignment="1">
      <alignment wrapText="1"/>
    </xf>
    <xf numFmtId="0" fontId="7" fillId="0" borderId="1" xfId="0" applyFont="1" applyBorder="1" applyAlignment="1"/>
    <xf numFmtId="0" fontId="8" fillId="0" borderId="0" xfId="0" applyFont="1" applyBorder="1" applyAlignment="1">
      <alignment horizontal="center"/>
    </xf>
    <xf numFmtId="0" fontId="8" fillId="0" borderId="2" xfId="0" applyFont="1" applyBorder="1" applyAlignment="1">
      <alignment horizontal="center"/>
    </xf>
    <xf numFmtId="3" fontId="9" fillId="0" borderId="0" xfId="0" applyNumberFormat="1" applyFont="1"/>
    <xf numFmtId="3" fontId="7" fillId="0" borderId="1" xfId="0" applyNumberFormat="1" applyFont="1" applyBorder="1"/>
    <xf numFmtId="0" fontId="7" fillId="0" borderId="1" xfId="0" applyFont="1" applyBorder="1" applyAlignment="1">
      <alignment horizontal="left" wrapText="1" indent="1"/>
    </xf>
    <xf numFmtId="0" fontId="7" fillId="0" borderId="9" xfId="0" applyFont="1" applyBorder="1" applyAlignment="1">
      <alignment wrapText="1"/>
    </xf>
    <xf numFmtId="3" fontId="7" fillId="0" borderId="0" xfId="0" applyNumberFormat="1" applyFont="1"/>
    <xf numFmtId="0" fontId="7" fillId="0" borderId="32" xfId="0" applyFont="1" applyBorder="1"/>
    <xf numFmtId="0" fontId="7" fillId="0" borderId="11" xfId="0" applyFont="1" applyBorder="1"/>
    <xf numFmtId="3" fontId="0" fillId="0" borderId="0" xfId="0" applyNumberFormat="1" applyBorder="1"/>
    <xf numFmtId="3" fontId="8" fillId="0" borderId="0" xfId="0" applyNumberFormat="1" applyFont="1" applyBorder="1" applyAlignment="1">
      <alignment horizontal="right"/>
    </xf>
    <xf numFmtId="0" fontId="7" fillId="0" borderId="6" xfId="0" applyFont="1" applyBorder="1" applyAlignment="1">
      <alignment horizontal="right"/>
    </xf>
    <xf numFmtId="0" fontId="12" fillId="0" borderId="0" xfId="0" applyFont="1"/>
    <xf numFmtId="0" fontId="13" fillId="0" borderId="0" xfId="0" applyFont="1" applyBorder="1" applyAlignment="1"/>
    <xf numFmtId="0" fontId="7" fillId="0" borderId="9" xfId="0" applyFont="1" applyBorder="1" applyAlignment="1">
      <alignment horizontal="left" indent="1"/>
    </xf>
    <xf numFmtId="0" fontId="0" fillId="0" borderId="10" xfId="0" applyBorder="1"/>
    <xf numFmtId="0" fontId="7" fillId="0" borderId="14" xfId="0" applyFont="1" applyBorder="1"/>
    <xf numFmtId="0" fontId="0" fillId="0" borderId="13" xfId="0" applyBorder="1"/>
    <xf numFmtId="0" fontId="7" fillId="0" borderId="34" xfId="0" applyFont="1" applyBorder="1"/>
    <xf numFmtId="0" fontId="8" fillId="0" borderId="35" xfId="0" applyFont="1" applyBorder="1" applyAlignment="1">
      <alignment horizontal="center"/>
    </xf>
    <xf numFmtId="166" fontId="7" fillId="0" borderId="36" xfId="0" applyNumberFormat="1" applyFont="1" applyBorder="1"/>
    <xf numFmtId="0" fontId="8" fillId="0" borderId="26" xfId="0" applyFont="1" applyBorder="1" applyAlignment="1">
      <alignment horizontal="center"/>
    </xf>
    <xf numFmtId="166" fontId="7" fillId="0" borderId="24" xfId="0" applyNumberFormat="1" applyFont="1" applyBorder="1"/>
    <xf numFmtId="0" fontId="7" fillId="0" borderId="37" xfId="0" applyFont="1" applyBorder="1"/>
    <xf numFmtId="0" fontId="7" fillId="0" borderId="5" xfId="0" applyFont="1" applyBorder="1" applyAlignment="1">
      <alignment horizontal="left" wrapText="1" indent="1"/>
    </xf>
    <xf numFmtId="166" fontId="7" fillId="0" borderId="38" xfId="0" applyNumberFormat="1" applyFont="1" applyBorder="1"/>
    <xf numFmtId="0" fontId="8" fillId="0" borderId="7" xfId="0" applyFont="1" applyBorder="1" applyAlignment="1">
      <alignment horizontal="left" wrapText="1"/>
    </xf>
    <xf numFmtId="0" fontId="7" fillId="0" borderId="8" xfId="0" applyFont="1" applyBorder="1"/>
    <xf numFmtId="0" fontId="7" fillId="0" borderId="7" xfId="0" applyFont="1" applyBorder="1"/>
    <xf numFmtId="166" fontId="7" fillId="0" borderId="39" xfId="0" applyNumberFormat="1" applyFont="1" applyBorder="1"/>
    <xf numFmtId="0" fontId="7" fillId="0" borderId="40" xfId="0" applyFont="1" applyBorder="1"/>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40" xfId="0" applyFont="1" applyBorder="1" applyAlignment="1">
      <alignment horizontal="center" wrapText="1"/>
    </xf>
    <xf numFmtId="0" fontId="7" fillId="0" borderId="22" xfId="0" applyFont="1" applyBorder="1" applyAlignment="1">
      <alignment horizontal="center" wrapText="1"/>
    </xf>
    <xf numFmtId="0" fontId="7" fillId="0" borderId="23" xfId="0" applyFont="1" applyBorder="1" applyAlignment="1">
      <alignment horizontal="center" wrapText="1"/>
    </xf>
    <xf numFmtId="168" fontId="7" fillId="0" borderId="2" xfId="2" applyNumberFormat="1" applyFont="1" applyBorder="1"/>
    <xf numFmtId="164" fontId="14" fillId="0" borderId="0" xfId="2" applyNumberFormat="1" applyFont="1"/>
    <xf numFmtId="0" fontId="14" fillId="0" borderId="0" xfId="0" applyFont="1"/>
    <xf numFmtId="167" fontId="14" fillId="0" borderId="0" xfId="5" applyNumberFormat="1" applyFont="1"/>
    <xf numFmtId="168" fontId="7" fillId="0" borderId="41" xfId="2" applyNumberFormat="1" applyFont="1" applyBorder="1"/>
    <xf numFmtId="0" fontId="0" fillId="0" borderId="42" xfId="0" applyBorder="1"/>
    <xf numFmtId="165" fontId="7" fillId="0" borderId="42" xfId="2" applyNumberFormat="1" applyFont="1" applyBorder="1"/>
    <xf numFmtId="0" fontId="8" fillId="0" borderId="43" xfId="0" applyFont="1" applyBorder="1"/>
    <xf numFmtId="0" fontId="6" fillId="0" borderId="42" xfId="0" applyFont="1" applyBorder="1"/>
    <xf numFmtId="0" fontId="7" fillId="0" borderId="1" xfId="0" applyFont="1" applyFill="1" applyBorder="1" applyAlignment="1">
      <alignment horizontal="left" indent="1"/>
    </xf>
    <xf numFmtId="0" fontId="9" fillId="0" borderId="0" xfId="0" applyFont="1" applyBorder="1"/>
    <xf numFmtId="0" fontId="6" fillId="2" borderId="0" xfId="0" applyFont="1" applyFill="1"/>
    <xf numFmtId="0" fontId="0" fillId="2" borderId="0" xfId="0" applyFill="1"/>
    <xf numFmtId="0" fontId="5" fillId="2" borderId="0" xfId="3" quotePrefix="1" applyFill="1" applyAlignment="1" applyProtection="1"/>
    <xf numFmtId="0" fontId="5" fillId="2" borderId="0" xfId="3" applyFill="1" applyAlignment="1" applyProtection="1"/>
    <xf numFmtId="165" fontId="7" fillId="0" borderId="0" xfId="2" applyNumberFormat="1" applyFont="1" applyFill="1" applyBorder="1" applyAlignment="1">
      <alignment horizontal="right"/>
    </xf>
    <xf numFmtId="165" fontId="7" fillId="0" borderId="0" xfId="2" applyNumberFormat="1" applyFont="1" applyBorder="1" applyAlignment="1">
      <alignment horizontal="right"/>
    </xf>
    <xf numFmtId="165" fontId="7" fillId="0" borderId="0" xfId="5" applyNumberFormat="1" applyFont="1" applyBorder="1"/>
    <xf numFmtId="164" fontId="7" fillId="0" borderId="24" xfId="2" applyNumberFormat="1" applyFont="1" applyBorder="1" applyAlignment="1">
      <alignment horizontal="right"/>
    </xf>
    <xf numFmtId="0" fontId="9" fillId="0" borderId="0" xfId="0" applyFont="1" applyBorder="1" applyAlignment="1">
      <alignment wrapText="1"/>
    </xf>
    <xf numFmtId="0" fontId="9" fillId="0" borderId="0" xfId="0" applyFont="1" applyBorder="1" applyAlignment="1"/>
    <xf numFmtId="0" fontId="15" fillId="0" borderId="0" xfId="0" applyFont="1"/>
    <xf numFmtId="0" fontId="7" fillId="0" borderId="0" xfId="0" applyFont="1" applyBorder="1" applyAlignment="1">
      <alignment horizontal="center"/>
    </xf>
    <xf numFmtId="164" fontId="10" fillId="0" borderId="2" xfId="2" applyNumberFormat="1" applyFont="1" applyBorder="1"/>
    <xf numFmtId="164" fontId="7" fillId="0" borderId="2" xfId="2" applyNumberFormat="1" applyFont="1" applyBorder="1" applyAlignment="1">
      <alignment horizontal="center"/>
    </xf>
    <xf numFmtId="0" fontId="9" fillId="0" borderId="0" xfId="0" applyFont="1" applyBorder="1" applyAlignment="1">
      <alignment horizontal="left"/>
    </xf>
    <xf numFmtId="165" fontId="7" fillId="0" borderId="34" xfId="2" applyNumberFormat="1" applyFont="1" applyBorder="1" applyAlignment="1">
      <alignment horizontal="right"/>
    </xf>
    <xf numFmtId="165" fontId="7" fillId="0" borderId="0" xfId="2" quotePrefix="1" applyNumberFormat="1" applyFont="1" applyBorder="1" applyAlignment="1">
      <alignment horizontal="right"/>
    </xf>
    <xf numFmtId="164" fontId="7" fillId="0" borderId="0" xfId="2" applyNumberFormat="1" applyFont="1" applyBorder="1" applyAlignment="1">
      <alignment horizontal="right"/>
    </xf>
    <xf numFmtId="164" fontId="7" fillId="0" borderId="0" xfId="2" quotePrefix="1" applyNumberFormat="1" applyFont="1" applyBorder="1" applyAlignment="1">
      <alignment horizontal="right"/>
    </xf>
    <xf numFmtId="165" fontId="10" fillId="0" borderId="34" xfId="2" applyNumberFormat="1" applyFont="1" applyBorder="1" applyAlignment="1">
      <alignment horizontal="right"/>
    </xf>
    <xf numFmtId="165" fontId="10" fillId="0" borderId="0" xfId="2" quotePrefix="1" applyNumberFormat="1" applyFont="1" applyBorder="1" applyAlignment="1">
      <alignment horizontal="right"/>
    </xf>
    <xf numFmtId="164" fontId="10" fillId="0" borderId="0" xfId="2" applyNumberFormat="1" applyFont="1" applyBorder="1" applyAlignment="1">
      <alignment horizontal="right"/>
    </xf>
    <xf numFmtId="164" fontId="10" fillId="0" borderId="0" xfId="2" quotePrefix="1" applyNumberFormat="1" applyFont="1" applyBorder="1" applyAlignment="1">
      <alignment horizontal="right"/>
    </xf>
    <xf numFmtId="0" fontId="7" fillId="0" borderId="1" xfId="0" applyFont="1" applyBorder="1" applyAlignment="1">
      <alignment horizontal="center"/>
    </xf>
    <xf numFmtId="0" fontId="7" fillId="0" borderId="0" xfId="0" applyFont="1" applyBorder="1" applyAlignment="1">
      <alignment horizontal="center"/>
    </xf>
    <xf numFmtId="0" fontId="7" fillId="0" borderId="2" xfId="0" applyFont="1" applyBorder="1" applyAlignment="1">
      <alignment horizontal="center"/>
    </xf>
    <xf numFmtId="164" fontId="7" fillId="0" borderId="44" xfId="2" applyNumberFormat="1" applyFont="1" applyBorder="1"/>
    <xf numFmtId="0" fontId="8" fillId="0" borderId="41" xfId="0" applyFont="1" applyBorder="1" applyAlignment="1">
      <alignment horizontal="right"/>
    </xf>
    <xf numFmtId="164" fontId="10" fillId="0" borderId="0" xfId="2" applyNumberFormat="1" applyFont="1" applyBorder="1" applyAlignment="1"/>
    <xf numFmtId="164" fontId="10" fillId="0" borderId="2" xfId="2" applyNumberFormat="1" applyFont="1" applyBorder="1" applyAlignment="1"/>
    <xf numFmtId="169" fontId="12" fillId="0" borderId="0" xfId="0" applyNumberFormat="1" applyFont="1"/>
    <xf numFmtId="166" fontId="7" fillId="0" borderId="0" xfId="0" applyNumberFormat="1" applyFont="1" applyFill="1" applyBorder="1"/>
    <xf numFmtId="1" fontId="8" fillId="0" borderId="46" xfId="2" applyNumberFormat="1" applyFont="1" applyBorder="1" applyAlignment="1">
      <alignment horizontal="right"/>
    </xf>
    <xf numFmtId="164" fontId="16" fillId="0" borderId="0" xfId="2" applyNumberFormat="1" applyFont="1"/>
    <xf numFmtId="1" fontId="8" fillId="0" borderId="1" xfId="0" applyNumberFormat="1" applyFont="1" applyBorder="1"/>
    <xf numFmtId="1" fontId="8" fillId="0" borderId="10" xfId="2" applyNumberFormat="1" applyFont="1" applyBorder="1" applyAlignment="1">
      <alignment horizontal="right"/>
    </xf>
    <xf numFmtId="1" fontId="8" fillId="0" borderId="27" xfId="2" applyNumberFormat="1" applyFont="1" applyBorder="1" applyAlignment="1">
      <alignment horizontal="right"/>
    </xf>
    <xf numFmtId="1" fontId="8" fillId="0" borderId="1" xfId="2" applyNumberFormat="1" applyFont="1" applyBorder="1" applyAlignment="1">
      <alignment horizontal="right"/>
    </xf>
    <xf numFmtId="1" fontId="8" fillId="0" borderId="0" xfId="2" applyNumberFormat="1" applyFont="1" applyBorder="1" applyAlignment="1">
      <alignment horizontal="right"/>
    </xf>
    <xf numFmtId="1" fontId="8" fillId="0" borderId="2" xfId="2" applyNumberFormat="1" applyFont="1" applyBorder="1" applyAlignment="1">
      <alignment horizontal="right"/>
    </xf>
    <xf numFmtId="165" fontId="7" fillId="0" borderId="1" xfId="2" applyNumberFormat="1" applyFont="1" applyBorder="1"/>
    <xf numFmtId="164" fontId="7" fillId="0" borderId="32" xfId="2" applyNumberFormat="1" applyFont="1" applyBorder="1"/>
    <xf numFmtId="164" fontId="0" fillId="0" borderId="0" xfId="0" applyNumberFormat="1"/>
    <xf numFmtId="164" fontId="8" fillId="0" borderId="16" xfId="2" applyNumberFormat="1" applyFont="1" applyFill="1" applyBorder="1"/>
    <xf numFmtId="164" fontId="7" fillId="0" borderId="1" xfId="2" applyNumberFormat="1" applyFont="1" applyBorder="1" applyAlignment="1">
      <alignment horizontal="center"/>
    </xf>
    <xf numFmtId="164" fontId="7" fillId="0" borderId="2" xfId="2" applyNumberFormat="1" applyFont="1" applyBorder="1" applyAlignment="1">
      <alignment horizontal="right"/>
    </xf>
    <xf numFmtId="164" fontId="7" fillId="0" borderId="0" xfId="2" applyNumberFormat="1" applyFont="1" applyFill="1"/>
    <xf numFmtId="164" fontId="10" fillId="0" borderId="0" xfId="2" applyNumberFormat="1" applyFont="1" applyFill="1" applyBorder="1" applyAlignment="1"/>
    <xf numFmtId="3" fontId="7" fillId="0" borderId="0" xfId="0" applyNumberFormat="1" applyFont="1" applyFill="1"/>
    <xf numFmtId="165" fontId="7" fillId="0" borderId="0" xfId="2" applyNumberFormat="1" applyFont="1"/>
    <xf numFmtId="164" fontId="7" fillId="0" borderId="2" xfId="2" applyNumberFormat="1" applyFont="1" applyFill="1" applyBorder="1"/>
    <xf numFmtId="164" fontId="7" fillId="0" borderId="18" xfId="2" applyNumberFormat="1" applyFont="1" applyFill="1" applyBorder="1"/>
    <xf numFmtId="165" fontId="7" fillId="0" borderId="16" xfId="2" applyNumberFormat="1" applyFont="1" applyBorder="1"/>
    <xf numFmtId="0" fontId="8" fillId="0" borderId="26" xfId="0" applyFont="1" applyBorder="1" applyAlignment="1">
      <alignment horizontal="right"/>
    </xf>
    <xf numFmtId="0" fontId="8" fillId="0" borderId="8" xfId="0" applyFont="1" applyFill="1" applyBorder="1" applyAlignment="1">
      <alignment horizontal="right" vertical="center"/>
    </xf>
    <xf numFmtId="0" fontId="8" fillId="0" borderId="8" xfId="0" applyFont="1" applyBorder="1" applyAlignment="1">
      <alignment horizontal="right" vertical="center"/>
    </xf>
    <xf numFmtId="165" fontId="7" fillId="0" borderId="2" xfId="2" applyNumberFormat="1" applyFont="1" applyFill="1" applyBorder="1"/>
    <xf numFmtId="165" fontId="7" fillId="0" borderId="2" xfId="5" applyNumberFormat="1" applyFont="1" applyBorder="1"/>
    <xf numFmtId="0" fontId="8" fillId="0" borderId="23" xfId="0" applyFont="1" applyFill="1" applyBorder="1" applyAlignment="1">
      <alignment horizontal="right" wrapText="1"/>
    </xf>
    <xf numFmtId="0" fontId="8" fillId="0" borderId="0" xfId="0" applyFont="1" applyBorder="1" applyAlignment="1">
      <alignment horizontal="right" wrapText="1"/>
    </xf>
    <xf numFmtId="0" fontId="8" fillId="0" borderId="0" xfId="0" applyFont="1" applyFill="1" applyBorder="1" applyAlignment="1">
      <alignment horizontal="right" vertical="center"/>
    </xf>
    <xf numFmtId="164" fontId="12" fillId="0" borderId="0" xfId="2" applyNumberFormat="1" applyFont="1" applyBorder="1"/>
    <xf numFmtId="167" fontId="12" fillId="0" borderId="0" xfId="5" applyNumberFormat="1" applyFont="1" applyBorder="1"/>
    <xf numFmtId="170" fontId="0" fillId="0" borderId="0" xfId="0" applyNumberFormat="1" applyBorder="1"/>
    <xf numFmtId="10" fontId="4" fillId="0" borderId="0" xfId="5" applyNumberFormat="1" applyFont="1" applyBorder="1"/>
    <xf numFmtId="1" fontId="14" fillId="0" borderId="0" xfId="0" applyNumberFormat="1" applyFont="1" applyBorder="1"/>
    <xf numFmtId="171" fontId="0" fillId="0" borderId="0" xfId="0" applyNumberFormat="1"/>
    <xf numFmtId="1" fontId="7" fillId="0" borderId="0" xfId="0" applyNumberFormat="1" applyFont="1"/>
    <xf numFmtId="3" fontId="0" fillId="0" borderId="0" xfId="0" applyNumberFormat="1"/>
    <xf numFmtId="172" fontId="0" fillId="0" borderId="0" xfId="0" applyNumberFormat="1"/>
    <xf numFmtId="0" fontId="0" fillId="0" borderId="0" xfId="0" applyAlignment="1">
      <alignment horizontal="center"/>
    </xf>
    <xf numFmtId="165" fontId="10" fillId="0" borderId="2" xfId="2" applyNumberFormat="1" applyFont="1" applyBorder="1" applyAlignment="1">
      <alignment horizontal="right"/>
    </xf>
    <xf numFmtId="166" fontId="18" fillId="0" borderId="0" xfId="0" applyNumberFormat="1" applyFont="1"/>
    <xf numFmtId="0" fontId="7" fillId="2" borderId="13" xfId="0" applyFont="1" applyFill="1" applyBorder="1" applyAlignment="1">
      <alignment horizontal="left" indent="1"/>
    </xf>
    <xf numFmtId="165" fontId="7" fillId="2" borderId="1" xfId="2" applyNumberFormat="1" applyFont="1" applyFill="1" applyBorder="1" applyAlignment="1">
      <alignment horizontal="right"/>
    </xf>
    <xf numFmtId="165" fontId="7" fillId="2" borderId="0" xfId="2" applyNumberFormat="1" applyFont="1" applyFill="1" applyBorder="1" applyAlignment="1">
      <alignment horizontal="right"/>
    </xf>
    <xf numFmtId="0" fontId="8" fillId="2" borderId="1" xfId="0" applyFont="1" applyFill="1" applyBorder="1" applyAlignment="1">
      <alignment horizontal="left"/>
    </xf>
    <xf numFmtId="0" fontId="7" fillId="2" borderId="1" xfId="0" applyFont="1" applyFill="1" applyBorder="1" applyAlignment="1">
      <alignment horizontal="left" indent="1"/>
    </xf>
    <xf numFmtId="0" fontId="8" fillId="0" borderId="12" xfId="0" applyFont="1" applyBorder="1" applyAlignment="1">
      <alignment horizontal="left" indent="1"/>
    </xf>
    <xf numFmtId="0" fontId="7" fillId="0" borderId="12" xfId="0" applyFont="1" applyBorder="1" applyAlignment="1">
      <alignment horizontal="left" indent="2"/>
    </xf>
    <xf numFmtId="0" fontId="8" fillId="0" borderId="12" xfId="0" applyFont="1" applyFill="1" applyBorder="1" applyAlignment="1">
      <alignment horizontal="left" indent="1"/>
    </xf>
    <xf numFmtId="0" fontId="8" fillId="0" borderId="12" xfId="0" applyFont="1" applyBorder="1" applyAlignment="1">
      <alignment horizontal="left" wrapText="1" indent="1"/>
    </xf>
    <xf numFmtId="0" fontId="8" fillId="0" borderId="10" xfId="0" applyFont="1" applyBorder="1" applyAlignment="1">
      <alignment horizontal="right"/>
    </xf>
    <xf numFmtId="0" fontId="8" fillId="0" borderId="46" xfId="0" applyFont="1" applyBorder="1" applyAlignment="1">
      <alignment horizontal="right"/>
    </xf>
    <xf numFmtId="164" fontId="7" fillId="0" borderId="1" xfId="2" applyNumberFormat="1" applyFont="1" applyBorder="1" applyAlignment="1">
      <alignment horizontal="right"/>
    </xf>
    <xf numFmtId="0" fontId="8" fillId="0" borderId="47" xfId="0" applyFont="1" applyBorder="1" applyAlignment="1"/>
    <xf numFmtId="0" fontId="8" fillId="0" borderId="1" xfId="0" applyFont="1" applyBorder="1" applyAlignment="1">
      <alignment horizontal="left" indent="1"/>
    </xf>
    <xf numFmtId="0" fontId="7" fillId="0" borderId="1" xfId="0" applyFont="1" applyBorder="1" applyAlignment="1">
      <alignment horizontal="left" indent="2"/>
    </xf>
    <xf numFmtId="0" fontId="7" fillId="0" borderId="9" xfId="0" applyFont="1" applyBorder="1" applyAlignment="1">
      <alignment horizontal="left" indent="2"/>
    </xf>
    <xf numFmtId="165" fontId="7" fillId="0" borderId="1" xfId="0" applyNumberFormat="1" applyFont="1" applyBorder="1"/>
    <xf numFmtId="165" fontId="7" fillId="0" borderId="0" xfId="0" applyNumberFormat="1" applyFont="1" applyBorder="1"/>
    <xf numFmtId="165" fontId="7" fillId="0" borderId="0" xfId="0" applyNumberFormat="1" applyFont="1" applyFill="1" applyBorder="1"/>
    <xf numFmtId="165" fontId="7" fillId="0" borderId="2" xfId="0" applyNumberFormat="1" applyFont="1" applyBorder="1"/>
    <xf numFmtId="2" fontId="0" fillId="0" borderId="0" xfId="0" applyNumberFormat="1"/>
    <xf numFmtId="0" fontId="8" fillId="0" borderId="3" xfId="0" applyFont="1" applyFill="1" applyBorder="1" applyAlignment="1">
      <alignment horizontal="left" indent="1"/>
    </xf>
    <xf numFmtId="0" fontId="19" fillId="0" borderId="0" xfId="0" applyFont="1" applyBorder="1" applyAlignment="1"/>
    <xf numFmtId="0" fontId="7" fillId="0" borderId="5" xfId="0" applyFont="1" applyBorder="1" applyAlignment="1"/>
    <xf numFmtId="0" fontId="7" fillId="0" borderId="13" xfId="0" applyFont="1" applyBorder="1" applyAlignment="1">
      <alignment horizontal="left"/>
    </xf>
    <xf numFmtId="0" fontId="7" fillId="0" borderId="48" xfId="0" applyFont="1" applyBorder="1" applyAlignment="1">
      <alignment horizontal="left"/>
    </xf>
    <xf numFmtId="0" fontId="8" fillId="0" borderId="49" xfId="0" applyFont="1" applyBorder="1" applyAlignment="1"/>
    <xf numFmtId="0" fontId="7" fillId="0" borderId="50" xfId="0" applyFont="1" applyBorder="1"/>
    <xf numFmtId="0" fontId="10" fillId="0" borderId="12" xfId="0" applyFont="1" applyBorder="1"/>
    <xf numFmtId="164" fontId="10" fillId="0" borderId="12" xfId="2" applyNumberFormat="1" applyFont="1" applyBorder="1"/>
    <xf numFmtId="0" fontId="10" fillId="0" borderId="1" xfId="0" applyFont="1" applyBorder="1"/>
    <xf numFmtId="0" fontId="7" fillId="0" borderId="51" xfId="0" applyFont="1" applyBorder="1"/>
    <xf numFmtId="0" fontId="7" fillId="0" borderId="24" xfId="0" applyFont="1" applyBorder="1"/>
    <xf numFmtId="0" fontId="8" fillId="0" borderId="24" xfId="0" applyFont="1" applyBorder="1" applyAlignment="1">
      <alignment horizontal="left"/>
    </xf>
    <xf numFmtId="0" fontId="10" fillId="0" borderId="24" xfId="0" applyFont="1" applyBorder="1"/>
    <xf numFmtId="0" fontId="8" fillId="0" borderId="3" xfId="0" applyFont="1" applyBorder="1" applyAlignment="1">
      <alignment horizontal="left" wrapText="1" indent="1"/>
    </xf>
    <xf numFmtId="3" fontId="8" fillId="0" borderId="33" xfId="0" applyNumberFormat="1" applyFont="1" applyBorder="1" applyAlignment="1">
      <alignment horizontal="right"/>
    </xf>
    <xf numFmtId="3" fontId="8" fillId="0" borderId="17" xfId="0" applyNumberFormat="1" applyFont="1" applyBorder="1" applyAlignment="1">
      <alignment horizontal="right"/>
    </xf>
    <xf numFmtId="0" fontId="8" fillId="0" borderId="33" xfId="0" applyFont="1" applyBorder="1" applyAlignment="1">
      <alignment horizontal="left" wrapText="1" indent="1"/>
    </xf>
    <xf numFmtId="0" fontId="8" fillId="0" borderId="52" xfId="0" applyFont="1" applyBorder="1" applyAlignment="1">
      <alignment horizontal="left" wrapText="1" indent="1"/>
    </xf>
    <xf numFmtId="165" fontId="7" fillId="0" borderId="6" xfId="2" applyNumberFormat="1" applyFont="1" applyBorder="1"/>
    <xf numFmtId="165" fontId="7" fillId="0" borderId="19" xfId="2" applyNumberFormat="1" applyFont="1" applyBorder="1"/>
    <xf numFmtId="165" fontId="7" fillId="0" borderId="53" xfId="2" applyNumberFormat="1" applyFont="1" applyBorder="1"/>
    <xf numFmtId="0" fontId="8" fillId="0" borderId="0" xfId="0" applyFont="1" applyBorder="1"/>
    <xf numFmtId="0" fontId="8" fillId="0" borderId="42" xfId="0" applyFont="1" applyBorder="1"/>
    <xf numFmtId="0" fontId="8" fillId="0" borderId="2" xfId="0" applyFont="1" applyBorder="1"/>
    <xf numFmtId="164" fontId="7" fillId="0" borderId="42" xfId="2" applyNumberFormat="1" applyFont="1" applyBorder="1"/>
    <xf numFmtId="0" fontId="7" fillId="0" borderId="6" xfId="0" applyFont="1" applyBorder="1" applyAlignment="1">
      <alignment horizontal="left" indent="2"/>
    </xf>
    <xf numFmtId="166" fontId="7" fillId="0" borderId="0" xfId="0" applyNumberFormat="1" applyFont="1" applyBorder="1" applyAlignment="1">
      <alignment horizontal="right"/>
    </xf>
    <xf numFmtId="166" fontId="7" fillId="0" borderId="34" xfId="0" applyNumberFormat="1" applyFont="1" applyBorder="1" applyAlignment="1">
      <alignment horizontal="right"/>
    </xf>
    <xf numFmtId="164" fontId="7" fillId="0" borderId="0" xfId="2" quotePrefix="1" applyNumberFormat="1" applyFont="1" applyBorder="1" applyAlignment="1"/>
    <xf numFmtId="165" fontId="7" fillId="0" borderId="34" xfId="2" applyNumberFormat="1" applyFont="1" applyBorder="1" applyAlignment="1"/>
    <xf numFmtId="165" fontId="7" fillId="0" borderId="0" xfId="2" quotePrefix="1" applyNumberFormat="1" applyFont="1" applyBorder="1" applyAlignment="1"/>
    <xf numFmtId="165" fontId="7" fillId="0" borderId="0" xfId="2" applyNumberFormat="1" applyFont="1" applyBorder="1" applyAlignment="1"/>
    <xf numFmtId="164" fontId="7" fillId="0" borderId="24" xfId="2" applyNumberFormat="1" applyFont="1" applyBorder="1" applyAlignment="1"/>
    <xf numFmtId="164" fontId="7" fillId="0" borderId="0" xfId="2" applyNumberFormat="1" applyFont="1" applyBorder="1" applyAlignment="1"/>
    <xf numFmtId="164" fontId="7" fillId="0" borderId="0" xfId="2" quotePrefix="1" applyNumberFormat="1" applyFont="1" applyFill="1" applyBorder="1" applyAlignment="1"/>
    <xf numFmtId="165" fontId="7" fillId="0" borderId="34" xfId="2" applyNumberFormat="1" applyFont="1" applyFill="1" applyBorder="1" applyAlignment="1"/>
    <xf numFmtId="166" fontId="7" fillId="0" borderId="0" xfId="0" applyNumberFormat="1" applyFont="1" applyBorder="1" applyAlignment="1"/>
    <xf numFmtId="164" fontId="7" fillId="0" borderId="24" xfId="2" applyNumberFormat="1" applyFont="1" applyFill="1" applyBorder="1" applyAlignment="1"/>
    <xf numFmtId="164" fontId="7" fillId="0" borderId="0" xfId="2" applyNumberFormat="1" applyFont="1" applyFill="1" applyBorder="1" applyAlignment="1"/>
    <xf numFmtId="166" fontId="7" fillId="0" borderId="34" xfId="0" applyNumberFormat="1" applyFont="1" applyBorder="1" applyAlignment="1"/>
    <xf numFmtId="165" fontId="7" fillId="0" borderId="0" xfId="2" applyNumberFormat="1" applyFont="1" applyFill="1" applyBorder="1" applyAlignment="1"/>
    <xf numFmtId="165" fontId="7" fillId="0" borderId="1" xfId="2" applyNumberFormat="1" applyFont="1" applyFill="1" applyBorder="1" applyAlignment="1">
      <alignment horizontal="right"/>
    </xf>
    <xf numFmtId="165" fontId="10" fillId="2" borderId="2" xfId="2" applyNumberFormat="1" applyFont="1" applyFill="1" applyBorder="1" applyAlignment="1">
      <alignment horizontal="right"/>
    </xf>
    <xf numFmtId="164" fontId="7" fillId="0" borderId="32" xfId="2" applyNumberFormat="1" applyFont="1" applyBorder="1" applyAlignment="1">
      <alignment horizontal="right"/>
    </xf>
    <xf numFmtId="164" fontId="7" fillId="0" borderId="44" xfId="2" applyNumberFormat="1" applyFont="1" applyBorder="1" applyAlignment="1">
      <alignment horizontal="right"/>
    </xf>
    <xf numFmtId="164" fontId="10" fillId="0" borderId="41" xfId="2" applyNumberFormat="1" applyFont="1" applyBorder="1" applyAlignment="1">
      <alignment horizontal="right"/>
    </xf>
    <xf numFmtId="164" fontId="10" fillId="0" borderId="2" xfId="2" applyNumberFormat="1" applyFont="1" applyBorder="1" applyAlignment="1">
      <alignment horizontal="right"/>
    </xf>
    <xf numFmtId="164" fontId="7" fillId="2" borderId="0" xfId="2" applyNumberFormat="1" applyFont="1" applyFill="1" applyBorder="1" applyAlignment="1">
      <alignment horizontal="right"/>
    </xf>
    <xf numFmtId="164" fontId="7" fillId="2" borderId="1" xfId="2" applyNumberFormat="1" applyFont="1" applyFill="1" applyBorder="1" applyAlignment="1">
      <alignment horizontal="right"/>
    </xf>
    <xf numFmtId="164" fontId="10" fillId="2" borderId="2" xfId="2" applyNumberFormat="1" applyFont="1" applyFill="1" applyBorder="1" applyAlignment="1">
      <alignment horizontal="right"/>
    </xf>
    <xf numFmtId="164" fontId="8" fillId="0" borderId="3" xfId="0" applyNumberFormat="1" applyFont="1" applyBorder="1" applyAlignment="1">
      <alignment horizontal="right"/>
    </xf>
    <xf numFmtId="164" fontId="8" fillId="0" borderId="16" xfId="0" applyNumberFormat="1" applyFont="1" applyBorder="1" applyAlignment="1">
      <alignment horizontal="right"/>
    </xf>
    <xf numFmtId="165" fontId="8" fillId="0" borderId="54" xfId="0" applyNumberFormat="1" applyFont="1" applyBorder="1" applyAlignment="1">
      <alignment horizontal="right"/>
    </xf>
    <xf numFmtId="165" fontId="8" fillId="0" borderId="16" xfId="0" applyNumberFormat="1" applyFont="1" applyBorder="1" applyAlignment="1">
      <alignment horizontal="right"/>
    </xf>
    <xf numFmtId="164" fontId="8" fillId="0" borderId="52" xfId="0" applyNumberFormat="1" applyFont="1" applyFill="1" applyBorder="1" applyAlignment="1">
      <alignment horizontal="right"/>
    </xf>
    <xf numFmtId="165" fontId="10" fillId="0" borderId="0" xfId="2" applyNumberFormat="1" applyFont="1" applyBorder="1" applyAlignment="1">
      <alignment horizontal="right"/>
    </xf>
    <xf numFmtId="164" fontId="7" fillId="0" borderId="38" xfId="2" applyNumberFormat="1" applyFont="1" applyBorder="1" applyAlignment="1">
      <alignment horizontal="right"/>
    </xf>
    <xf numFmtId="164" fontId="8" fillId="0" borderId="54" xfId="0" applyNumberFormat="1" applyFont="1" applyBorder="1" applyAlignment="1">
      <alignment horizontal="right"/>
    </xf>
    <xf numFmtId="166" fontId="7" fillId="0" borderId="1" xfId="0" applyNumberFormat="1" applyFont="1" applyBorder="1" applyAlignment="1">
      <alignment horizontal="right"/>
    </xf>
    <xf numFmtId="166" fontId="7" fillId="0" borderId="2" xfId="0" applyNumberFormat="1" applyFont="1" applyBorder="1" applyAlignment="1">
      <alignment horizontal="right"/>
    </xf>
    <xf numFmtId="166" fontId="7" fillId="0" borderId="6" xfId="0" applyNumberFormat="1" applyFont="1" applyBorder="1" applyAlignment="1">
      <alignment horizontal="right"/>
    </xf>
    <xf numFmtId="166" fontId="7" fillId="0" borderId="19" xfId="0" applyNumberFormat="1" applyFont="1" applyBorder="1" applyAlignment="1">
      <alignment horizontal="right"/>
    </xf>
    <xf numFmtId="166" fontId="7" fillId="0" borderId="20" xfId="0" applyNumberFormat="1" applyFont="1" applyBorder="1" applyAlignment="1">
      <alignment horizontal="right"/>
    </xf>
    <xf numFmtId="0" fontId="7" fillId="2" borderId="9" xfId="0" applyFont="1" applyFill="1" applyBorder="1" applyAlignment="1">
      <alignment horizontal="left" indent="1"/>
    </xf>
    <xf numFmtId="164" fontId="7" fillId="2" borderId="19" xfId="2" applyNumberFormat="1" applyFont="1" applyFill="1" applyBorder="1" applyAlignment="1">
      <alignment horizontal="right"/>
    </xf>
    <xf numFmtId="164" fontId="10" fillId="0" borderId="19" xfId="2" applyNumberFormat="1" applyFont="1" applyFill="1" applyBorder="1" applyAlignment="1">
      <alignment horizontal="right"/>
    </xf>
    <xf numFmtId="164" fontId="7" fillId="0" borderId="19" xfId="2" applyNumberFormat="1" applyFont="1" applyFill="1" applyBorder="1" applyAlignment="1">
      <alignment horizontal="right"/>
    </xf>
    <xf numFmtId="164" fontId="10" fillId="0" borderId="20" xfId="2" applyNumberFormat="1" applyFont="1" applyFill="1" applyBorder="1" applyAlignment="1">
      <alignment horizontal="right"/>
    </xf>
    <xf numFmtId="164" fontId="10" fillId="2" borderId="19" xfId="2" applyNumberFormat="1" applyFont="1" applyFill="1" applyBorder="1" applyAlignment="1">
      <alignment horizontal="right"/>
    </xf>
    <xf numFmtId="164" fontId="10" fillId="2" borderId="20" xfId="2" applyNumberFormat="1" applyFont="1" applyFill="1" applyBorder="1" applyAlignment="1">
      <alignment horizontal="right"/>
    </xf>
    <xf numFmtId="165" fontId="7" fillId="0" borderId="55" xfId="2" applyNumberFormat="1" applyFont="1" applyBorder="1" applyAlignment="1"/>
    <xf numFmtId="164" fontId="10" fillId="0" borderId="0" xfId="2" quotePrefix="1" applyNumberFormat="1" applyFont="1" applyBorder="1" applyAlignment="1"/>
    <xf numFmtId="165" fontId="10" fillId="0" borderId="34" xfId="2" applyNumberFormat="1" applyFont="1" applyBorder="1" applyAlignment="1"/>
    <xf numFmtId="165" fontId="10" fillId="0" borderId="0" xfId="2" quotePrefix="1" applyNumberFormat="1" applyFont="1" applyBorder="1" applyAlignment="1"/>
    <xf numFmtId="164" fontId="10" fillId="0" borderId="24" xfId="2" applyNumberFormat="1" applyFont="1" applyBorder="1" applyAlignment="1"/>
    <xf numFmtId="164" fontId="8" fillId="0" borderId="3" xfId="0" applyNumberFormat="1" applyFont="1" applyBorder="1" applyAlignment="1"/>
    <xf numFmtId="164" fontId="8" fillId="0" borderId="16" xfId="0" applyNumberFormat="1" applyFont="1" applyBorder="1" applyAlignment="1"/>
    <xf numFmtId="165" fontId="8" fillId="0" borderId="54" xfId="0" applyNumberFormat="1" applyFont="1" applyBorder="1" applyAlignment="1"/>
    <xf numFmtId="165" fontId="8" fillId="0" borderId="16" xfId="0" applyNumberFormat="1" applyFont="1" applyBorder="1" applyAlignment="1"/>
    <xf numFmtId="164" fontId="8" fillId="0" borderId="52" xfId="0" applyNumberFormat="1" applyFont="1" applyFill="1" applyBorder="1" applyAlignment="1"/>
    <xf numFmtId="164" fontId="8" fillId="0" borderId="17" xfId="0" applyNumberFormat="1" applyFont="1" applyBorder="1" applyAlignment="1"/>
    <xf numFmtId="165" fontId="8" fillId="0" borderId="3" xfId="0" applyNumberFormat="1" applyFont="1" applyBorder="1" applyAlignment="1"/>
    <xf numFmtId="165" fontId="10" fillId="0" borderId="0" xfId="2" applyNumberFormat="1" applyFont="1" applyBorder="1" applyAlignment="1"/>
    <xf numFmtId="164" fontId="8" fillId="0" borderId="54" xfId="0" applyNumberFormat="1" applyFont="1" applyBorder="1" applyAlignment="1"/>
    <xf numFmtId="164" fontId="7" fillId="0" borderId="1" xfId="2" applyNumberFormat="1" applyFont="1" applyBorder="1" applyAlignment="1"/>
    <xf numFmtId="164" fontId="7" fillId="0" borderId="38" xfId="2" applyNumberFormat="1" applyFont="1" applyBorder="1" applyAlignment="1"/>
    <xf numFmtId="164" fontId="7" fillId="0" borderId="27" xfId="2" applyNumberFormat="1" applyFont="1" applyBorder="1" applyAlignment="1"/>
    <xf numFmtId="164" fontId="7" fillId="0" borderId="27" xfId="2" quotePrefix="1" applyNumberFormat="1" applyFont="1" applyBorder="1" applyAlignment="1"/>
    <xf numFmtId="165" fontId="7" fillId="0" borderId="56" xfId="2" applyNumberFormat="1" applyFont="1" applyBorder="1" applyAlignment="1"/>
    <xf numFmtId="165" fontId="7" fillId="0" borderId="27" xfId="2" quotePrefix="1" applyNumberFormat="1" applyFont="1" applyBorder="1" applyAlignment="1"/>
    <xf numFmtId="165" fontId="7" fillId="0" borderId="27" xfId="2" applyNumberFormat="1" applyFont="1" applyBorder="1" applyAlignment="1"/>
    <xf numFmtId="164" fontId="7" fillId="0" borderId="57" xfId="2" applyNumberFormat="1" applyFont="1" applyBorder="1" applyAlignment="1"/>
    <xf numFmtId="0" fontId="20" fillId="0" borderId="0" xfId="0" applyFont="1"/>
    <xf numFmtId="164" fontId="8" fillId="0" borderId="0" xfId="2" applyNumberFormat="1" applyFont="1" applyBorder="1" applyAlignment="1">
      <alignment horizontal="right"/>
    </xf>
    <xf numFmtId="164" fontId="8" fillId="0" borderId="0" xfId="2" applyNumberFormat="1" applyFont="1" applyBorder="1"/>
    <xf numFmtId="164" fontId="8" fillId="0" borderId="0" xfId="2" applyNumberFormat="1" applyFont="1" applyFill="1" applyBorder="1"/>
    <xf numFmtId="164" fontId="7" fillId="0" borderId="0" xfId="2" applyNumberFormat="1" applyFont="1" applyFill="1" applyBorder="1"/>
    <xf numFmtId="0" fontId="21" fillId="0" borderId="0" xfId="0" applyFont="1"/>
    <xf numFmtId="0" fontId="0" fillId="0" borderId="2" xfId="0" applyFill="1" applyBorder="1"/>
    <xf numFmtId="0" fontId="8" fillId="0" borderId="12" xfId="0" applyFont="1" applyBorder="1" applyAlignment="1">
      <alignment horizontal="left" vertical="top" wrapText="1"/>
    </xf>
    <xf numFmtId="165" fontId="7" fillId="0" borderId="19" xfId="2" applyNumberFormat="1" applyFont="1" applyFill="1" applyBorder="1"/>
    <xf numFmtId="165" fontId="7" fillId="0" borderId="20" xfId="2" applyNumberFormat="1" applyFont="1" applyFill="1" applyBorder="1"/>
    <xf numFmtId="0" fontId="10" fillId="0" borderId="0" xfId="0" applyFont="1"/>
    <xf numFmtId="167" fontId="10" fillId="0" borderId="0" xfId="5" applyNumberFormat="1" applyFont="1"/>
    <xf numFmtId="170" fontId="0" fillId="0" borderId="0" xfId="0" applyNumberFormat="1"/>
    <xf numFmtId="164" fontId="18" fillId="0" borderId="0" xfId="2" applyNumberFormat="1" applyFont="1"/>
    <xf numFmtId="0" fontId="18" fillId="0" borderId="0" xfId="0" applyFont="1"/>
    <xf numFmtId="165" fontId="7" fillId="0" borderId="67" xfId="2" applyNumberFormat="1" applyFont="1" applyBorder="1" applyAlignment="1">
      <alignment horizontal="right"/>
    </xf>
    <xf numFmtId="165" fontId="7" fillId="0" borderId="68" xfId="2" applyNumberFormat="1" applyFont="1" applyBorder="1" applyAlignment="1">
      <alignment horizontal="right"/>
    </xf>
    <xf numFmtId="165" fontId="7" fillId="0" borderId="69" xfId="2" applyNumberFormat="1" applyFont="1" applyBorder="1" applyAlignment="1">
      <alignment horizontal="right"/>
    </xf>
    <xf numFmtId="165" fontId="7" fillId="0" borderId="70" xfId="2" applyNumberFormat="1" applyFont="1" applyBorder="1" applyAlignment="1">
      <alignment horizontal="right"/>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Border="1" applyAlignment="1">
      <alignment horizontal="left" vertical="top" wrapText="1"/>
    </xf>
    <xf numFmtId="0" fontId="7" fillId="0" borderId="1" xfId="0" applyFont="1" applyBorder="1" applyAlignment="1">
      <alignment horizontal="left" vertical="top"/>
    </xf>
    <xf numFmtId="0" fontId="7" fillId="0" borderId="1" xfId="0" applyFont="1" applyFill="1" applyBorder="1" applyAlignment="1">
      <alignment horizontal="left" vertical="top"/>
    </xf>
    <xf numFmtId="0" fontId="7" fillId="0" borderId="5" xfId="0" applyFont="1" applyBorder="1" applyAlignment="1">
      <alignment horizontal="left" vertical="top"/>
    </xf>
    <xf numFmtId="0" fontId="7" fillId="0" borderId="11" xfId="0" applyFont="1" applyBorder="1" applyAlignment="1">
      <alignment horizontal="left" vertical="top"/>
    </xf>
    <xf numFmtId="0" fontId="7" fillId="0" borderId="10" xfId="0" applyFont="1" applyBorder="1" applyAlignment="1">
      <alignment horizontal="left" vertical="top"/>
    </xf>
    <xf numFmtId="166" fontId="7" fillId="0" borderId="0" xfId="0" quotePrefix="1" applyNumberFormat="1" applyFont="1" applyBorder="1" applyAlignment="1">
      <alignment horizontal="right"/>
    </xf>
    <xf numFmtId="0" fontId="9" fillId="0" borderId="0" xfId="0" applyFont="1" applyBorder="1" applyAlignment="1">
      <alignment vertical="top"/>
    </xf>
    <xf numFmtId="0" fontId="9" fillId="0" borderId="0" xfId="0" applyFont="1" applyAlignment="1">
      <alignment horizontal="left" vertical="center"/>
    </xf>
    <xf numFmtId="0" fontId="9" fillId="0" borderId="0" xfId="0" applyFont="1" applyBorder="1" applyAlignment="1">
      <alignment vertical="center"/>
    </xf>
    <xf numFmtId="168" fontId="7" fillId="0" borderId="20" xfId="2" applyNumberFormat="1" applyFont="1" applyFill="1" applyBorder="1"/>
    <xf numFmtId="165" fontId="7" fillId="0" borderId="9" xfId="2" applyNumberFormat="1" applyFont="1" applyBorder="1"/>
    <xf numFmtId="164" fontId="0" fillId="0" borderId="0" xfId="0" applyNumberFormat="1" applyFill="1" applyBorder="1"/>
    <xf numFmtId="0" fontId="7" fillId="0" borderId="0" xfId="0" applyFont="1" applyBorder="1" applyAlignment="1">
      <alignment horizontal="left" indent="1"/>
    </xf>
    <xf numFmtId="0" fontId="0" fillId="0" borderId="0" xfId="0" applyFill="1" applyBorder="1"/>
    <xf numFmtId="0" fontId="7" fillId="0" borderId="0" xfId="0" applyFont="1" applyFill="1" applyBorder="1" applyAlignment="1">
      <alignment horizontal="left" indent="1"/>
    </xf>
    <xf numFmtId="164" fontId="0" fillId="0" borderId="0" xfId="0" applyNumberFormat="1" applyBorder="1"/>
    <xf numFmtId="0" fontId="7" fillId="0" borderId="33" xfId="0" applyFont="1" applyBorder="1" applyAlignment="1">
      <alignment wrapText="1"/>
    </xf>
    <xf numFmtId="0" fontId="8" fillId="0" borderId="3" xfId="0" applyFont="1" applyBorder="1"/>
    <xf numFmtId="164" fontId="7" fillId="0" borderId="41" xfId="2" applyNumberFormat="1" applyFont="1" applyBorder="1"/>
    <xf numFmtId="0" fontId="0" fillId="0" borderId="5" xfId="0" applyBorder="1"/>
    <xf numFmtId="0" fontId="0" fillId="0" borderId="21" xfId="0" applyBorder="1"/>
    <xf numFmtId="0" fontId="11" fillId="0" borderId="0" xfId="0" applyFont="1"/>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2" xfId="0" applyFont="1" applyFill="1" applyBorder="1" applyAlignment="1">
      <alignment vertical="center" wrapText="1"/>
    </xf>
    <xf numFmtId="166" fontId="7" fillId="0" borderId="23" xfId="0" applyNumberFormat="1" applyFont="1" applyBorder="1"/>
    <xf numFmtId="0" fontId="22" fillId="0" borderId="0" xfId="0" applyFont="1"/>
    <xf numFmtId="0" fontId="0" fillId="0" borderId="0" xfId="0" applyAlignment="1">
      <alignment vertical="top"/>
    </xf>
    <xf numFmtId="0" fontId="0" fillId="0" borderId="27" xfId="0" applyBorder="1"/>
    <xf numFmtId="0" fontId="0" fillId="0" borderId="46" xfId="0" applyBorder="1"/>
    <xf numFmtId="0" fontId="0" fillId="0" borderId="2" xfId="0" applyBorder="1"/>
    <xf numFmtId="0" fontId="0" fillId="0" borderId="14" xfId="0" applyBorder="1"/>
    <xf numFmtId="0" fontId="0" fillId="0" borderId="18" xfId="0" applyBorder="1"/>
    <xf numFmtId="0" fontId="13" fillId="0" borderId="19" xfId="0" applyFont="1" applyBorder="1" applyAlignment="1">
      <alignment horizontal="left"/>
    </xf>
    <xf numFmtId="0" fontId="12" fillId="0" borderId="48" xfId="0" applyFont="1" applyBorder="1" applyAlignment="1">
      <alignment horizontal="center"/>
    </xf>
    <xf numFmtId="0" fontId="12" fillId="0" borderId="12" xfId="0" applyFont="1" applyBorder="1" applyAlignment="1">
      <alignment horizontal="center"/>
    </xf>
    <xf numFmtId="0" fontId="8" fillId="0" borderId="47" xfId="0" applyFont="1" applyBorder="1" applyAlignment="1">
      <alignment horizontal="center" wrapText="1"/>
    </xf>
    <xf numFmtId="0" fontId="8" fillId="0" borderId="58" xfId="0" applyFont="1" applyBorder="1" applyAlignment="1">
      <alignment horizontal="center" wrapText="1"/>
    </xf>
    <xf numFmtId="0" fontId="8" fillId="0" borderId="59" xfId="0" applyFont="1" applyBorder="1" applyAlignment="1">
      <alignment horizontal="center" wrapText="1"/>
    </xf>
    <xf numFmtId="0" fontId="12" fillId="0" borderId="11" xfId="0" applyFont="1" applyBorder="1" applyAlignment="1">
      <alignment horizontal="center"/>
    </xf>
    <xf numFmtId="0" fontId="12" fillId="0" borderId="46" xfId="0" applyFont="1" applyBorder="1" applyAlignment="1">
      <alignment horizontal="center"/>
    </xf>
    <xf numFmtId="0" fontId="8" fillId="0" borderId="1" xfId="0" applyFont="1" applyBorder="1" applyAlignment="1">
      <alignment horizontal="center" wrapText="1"/>
    </xf>
    <xf numFmtId="0" fontId="8" fillId="0" borderId="0" xfId="0" applyFont="1" applyBorder="1" applyAlignment="1">
      <alignment horizontal="center" wrapText="1"/>
    </xf>
    <xf numFmtId="0" fontId="8" fillId="0" borderId="34" xfId="0" applyFont="1" applyBorder="1" applyAlignment="1">
      <alignment horizontal="center" wrapText="1"/>
    </xf>
    <xf numFmtId="0" fontId="7" fillId="0" borderId="1" xfId="0" applyFont="1" applyBorder="1" applyAlignment="1">
      <alignment horizontal="center"/>
    </xf>
    <xf numFmtId="0" fontId="7" fillId="0" borderId="14" xfId="0" applyFont="1" applyBorder="1" applyAlignment="1">
      <alignment horizontal="center"/>
    </xf>
    <xf numFmtId="0" fontId="7" fillId="0" borderId="5" xfId="0" applyFont="1" applyBorder="1" applyAlignment="1">
      <alignment horizontal="center"/>
    </xf>
    <xf numFmtId="0" fontId="7" fillId="0" borderId="18" xfId="0" applyFont="1" applyBorder="1" applyAlignment="1">
      <alignment horizontal="center"/>
    </xf>
    <xf numFmtId="0" fontId="8" fillId="0" borderId="47" xfId="0" applyFont="1" applyBorder="1" applyAlignment="1">
      <alignment horizontal="center"/>
    </xf>
    <xf numFmtId="0" fontId="8" fillId="0" borderId="58" xfId="0" applyFont="1" applyBorder="1" applyAlignment="1">
      <alignment horizontal="center"/>
    </xf>
    <xf numFmtId="0" fontId="8" fillId="0" borderId="45" xfId="0" applyFont="1" applyBorder="1" applyAlignment="1">
      <alignment horizontal="center"/>
    </xf>
    <xf numFmtId="0" fontId="8" fillId="0" borderId="60" xfId="0" applyFont="1" applyBorder="1" applyAlignment="1">
      <alignment horizontal="center"/>
    </xf>
    <xf numFmtId="0" fontId="8" fillId="0" borderId="61" xfId="0" applyFont="1" applyBorder="1" applyAlignment="1">
      <alignment horizontal="center"/>
    </xf>
    <xf numFmtId="0" fontId="8" fillId="0" borderId="62"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8" xfId="0" applyFont="1" applyBorder="1" applyAlignment="1">
      <alignment horizontal="center"/>
    </xf>
    <xf numFmtId="164" fontId="8" fillId="0" borderId="47" xfId="2" applyNumberFormat="1" applyFont="1" applyBorder="1" applyAlignment="1">
      <alignment horizontal="center"/>
    </xf>
    <xf numFmtId="164" fontId="8" fillId="0" borderId="58" xfId="2" applyNumberFormat="1" applyFont="1" applyBorder="1" applyAlignment="1">
      <alignment horizontal="center"/>
    </xf>
    <xf numFmtId="164" fontId="8" fillId="0" borderId="45" xfId="2" applyNumberFormat="1" applyFont="1" applyBorder="1" applyAlignment="1">
      <alignment horizontal="center"/>
    </xf>
    <xf numFmtId="164" fontId="8" fillId="0" borderId="47" xfId="2" applyNumberFormat="1" applyFont="1" applyBorder="1" applyAlignment="1">
      <alignment horizontal="right"/>
    </xf>
    <xf numFmtId="164" fontId="8" fillId="0" borderId="58" xfId="2" applyNumberFormat="1" applyFont="1" applyBorder="1" applyAlignment="1">
      <alignment horizontal="right"/>
    </xf>
    <xf numFmtId="164" fontId="8" fillId="0" borderId="45" xfId="2" applyNumberFormat="1" applyFont="1" applyBorder="1" applyAlignment="1">
      <alignment horizontal="right"/>
    </xf>
    <xf numFmtId="164" fontId="8" fillId="2" borderId="47" xfId="2" applyNumberFormat="1" applyFont="1" applyFill="1" applyBorder="1" applyAlignment="1">
      <alignment horizontal="center"/>
    </xf>
    <xf numFmtId="164" fontId="8" fillId="2" borderId="58" xfId="2" applyNumberFormat="1" applyFont="1" applyFill="1" applyBorder="1" applyAlignment="1">
      <alignment horizontal="center"/>
    </xf>
    <xf numFmtId="164" fontId="8" fillId="2" borderId="45" xfId="2" applyNumberFormat="1" applyFont="1" applyFill="1" applyBorder="1" applyAlignment="1">
      <alignment horizontal="center"/>
    </xf>
    <xf numFmtId="0" fontId="13" fillId="0" borderId="14" xfId="0" applyFont="1" applyBorder="1" applyAlignment="1">
      <alignment horizontal="left"/>
    </xf>
    <xf numFmtId="0" fontId="7" fillId="0" borderId="7" xfId="0" applyFont="1" applyBorder="1" applyAlignment="1">
      <alignment horizontal="center"/>
    </xf>
    <xf numFmtId="0" fontId="7" fillId="0" borderId="8" xfId="0" applyFont="1" applyBorder="1" applyAlignment="1">
      <alignment horizontal="center"/>
    </xf>
    <xf numFmtId="0" fontId="7" fillId="0" borderId="15" xfId="0" applyFont="1" applyBorder="1" applyAlignment="1">
      <alignment horizontal="center"/>
    </xf>
    <xf numFmtId="0" fontId="9" fillId="0" borderId="4" xfId="0" applyFont="1" applyFill="1" applyBorder="1" applyAlignment="1">
      <alignment horizontal="left" wrapText="1"/>
    </xf>
    <xf numFmtId="0" fontId="9" fillId="0" borderId="0" xfId="0" applyFont="1" applyFill="1" applyAlignment="1">
      <alignment horizontal="left" wrapText="1"/>
    </xf>
    <xf numFmtId="0" fontId="0" fillId="0" borderId="58" xfId="0" applyBorder="1"/>
    <xf numFmtId="0" fontId="0" fillId="0" borderId="45" xfId="0" applyBorder="1"/>
    <xf numFmtId="0" fontId="7" fillId="0" borderId="21" xfId="0" applyFont="1" applyBorder="1" applyAlignment="1">
      <alignment horizontal="center"/>
    </xf>
    <xf numFmtId="0" fontId="7" fillId="0" borderId="4" xfId="0" applyFont="1" applyBorder="1" applyAlignment="1">
      <alignment horizontal="center"/>
    </xf>
    <xf numFmtId="0" fontId="7" fillId="0" borderId="28" xfId="0" applyFont="1" applyBorder="1" applyAlignment="1">
      <alignment horizontal="center"/>
    </xf>
    <xf numFmtId="0" fontId="7" fillId="0" borderId="0" xfId="0" applyFont="1" applyBorder="1" applyAlignment="1">
      <alignment horizontal="center"/>
    </xf>
    <xf numFmtId="0" fontId="7" fillId="0" borderId="2" xfId="0" applyFont="1" applyBorder="1" applyAlignment="1">
      <alignment horizontal="center"/>
    </xf>
    <xf numFmtId="0" fontId="13" fillId="0" borderId="3" xfId="0" applyFont="1" applyBorder="1" applyAlignment="1">
      <alignment horizontal="left"/>
    </xf>
    <xf numFmtId="0" fontId="13" fillId="0" borderId="16" xfId="0" applyFont="1" applyBorder="1" applyAlignment="1">
      <alignment horizontal="left"/>
    </xf>
    <xf numFmtId="0" fontId="13" fillId="0" borderId="17" xfId="0" applyFont="1" applyBorder="1" applyAlignment="1">
      <alignment horizontal="left"/>
    </xf>
    <xf numFmtId="0" fontId="0" fillId="0" borderId="0" xfId="0" applyAlignment="1">
      <alignment horizontal="center"/>
    </xf>
    <xf numFmtId="0" fontId="9" fillId="0" borderId="0" xfId="0" applyFont="1" applyAlignment="1">
      <alignment horizontal="left" wrapText="1"/>
    </xf>
    <xf numFmtId="0" fontId="17" fillId="0" borderId="0" xfId="0" applyFont="1" applyFill="1" applyBorder="1" applyAlignment="1">
      <alignment horizontal="left" vertical="top" wrapText="1"/>
    </xf>
    <xf numFmtId="0" fontId="13" fillId="0" borderId="19" xfId="0" applyFont="1" applyFill="1" applyBorder="1" applyAlignment="1">
      <alignment horizontal="left"/>
    </xf>
    <xf numFmtId="0" fontId="19" fillId="0" borderId="19" xfId="0" applyFont="1" applyFill="1" applyBorder="1" applyAlignment="1">
      <alignment horizontal="left"/>
    </xf>
    <xf numFmtId="0" fontId="8" fillId="0" borderId="60" xfId="0" applyFont="1" applyBorder="1" applyAlignment="1">
      <alignment horizontal="center" wrapText="1"/>
    </xf>
    <xf numFmtId="0" fontId="8" fillId="0" borderId="61" xfId="0" applyFont="1" applyBorder="1" applyAlignment="1">
      <alignment horizontal="center" wrapText="1"/>
    </xf>
    <xf numFmtId="0" fontId="8" fillId="0" borderId="62" xfId="0" applyFont="1" applyBorder="1" applyAlignment="1">
      <alignment horizontal="center" wrapText="1"/>
    </xf>
    <xf numFmtId="0" fontId="15" fillId="0" borderId="0" xfId="0" applyFont="1" applyAlignment="1">
      <alignment horizontal="left" vertical="top" wrapText="1"/>
    </xf>
    <xf numFmtId="0" fontId="19" fillId="0" borderId="3" xfId="0" applyFont="1" applyFill="1" applyBorder="1" applyAlignment="1">
      <alignment horizontal="left"/>
    </xf>
    <xf numFmtId="0" fontId="19" fillId="0" borderId="16" xfId="0" applyFont="1" applyFill="1" applyBorder="1" applyAlignment="1">
      <alignment horizontal="left"/>
    </xf>
    <xf numFmtId="0" fontId="19" fillId="0" borderId="17" xfId="0" applyFont="1" applyFill="1" applyBorder="1" applyAlignment="1">
      <alignment horizontal="left"/>
    </xf>
    <xf numFmtId="0" fontId="8" fillId="0" borderId="30" xfId="0" applyFont="1" applyBorder="1" applyAlignment="1">
      <alignment horizontal="center" wrapText="1"/>
    </xf>
    <xf numFmtId="0" fontId="8" fillId="0" borderId="29" xfId="0" applyFont="1" applyBorder="1" applyAlignment="1">
      <alignment horizontal="center" wrapText="1"/>
    </xf>
    <xf numFmtId="0" fontId="8" fillId="0" borderId="31" xfId="0" applyFont="1" applyBorder="1" applyAlignment="1">
      <alignment horizontal="center" wrapText="1"/>
    </xf>
    <xf numFmtId="0" fontId="19" fillId="0" borderId="19" xfId="0" applyFont="1" applyBorder="1" applyAlignment="1">
      <alignment horizontal="left"/>
    </xf>
    <xf numFmtId="0" fontId="9" fillId="0" borderId="4" xfId="0" applyFont="1" applyBorder="1" applyAlignment="1">
      <alignment horizontal="left" wrapText="1"/>
    </xf>
    <xf numFmtId="0" fontId="15" fillId="0" borderId="0" xfId="0" applyFont="1" applyAlignment="1">
      <alignment horizontal="left" wrapText="1"/>
    </xf>
    <xf numFmtId="0" fontId="13" fillId="0" borderId="0" xfId="0" applyFont="1" applyBorder="1" applyAlignment="1">
      <alignment horizontal="left"/>
    </xf>
    <xf numFmtId="0" fontId="8" fillId="0" borderId="22" xfId="0" applyFont="1" applyBorder="1" applyAlignment="1">
      <alignment horizontal="center"/>
    </xf>
    <xf numFmtId="0" fontId="8" fillId="0" borderId="59" xfId="0" applyFont="1" applyBorder="1" applyAlignment="1">
      <alignment horizontal="center"/>
    </xf>
    <xf numFmtId="0" fontId="8" fillId="0" borderId="63" xfId="0" applyFont="1" applyBorder="1" applyAlignment="1">
      <alignment horizontal="center"/>
    </xf>
    <xf numFmtId="0" fontId="7" fillId="0" borderId="64" xfId="0" applyFont="1" applyBorder="1" applyAlignment="1">
      <alignment horizontal="center"/>
    </xf>
    <xf numFmtId="0" fontId="7" fillId="0" borderId="58" xfId="0" applyFont="1" applyBorder="1" applyAlignment="1">
      <alignment horizontal="center"/>
    </xf>
    <xf numFmtId="0" fontId="7" fillId="0" borderId="65" xfId="0" applyFont="1" applyBorder="1" applyAlignment="1">
      <alignment horizontal="center"/>
    </xf>
    <xf numFmtId="0" fontId="8" fillId="0" borderId="66" xfId="0" applyFont="1" applyBorder="1" applyAlignment="1">
      <alignment horizontal="center"/>
    </xf>
  </cellXfs>
  <cellStyles count="6">
    <cellStyle name="1000-sep (2 dec) 2" xfId="1"/>
    <cellStyle name="Komma" xfId="2" builtinId="3"/>
    <cellStyle name="Link" xfId="3" builtinId="8"/>
    <cellStyle name="Normal" xfId="0" builtinId="0"/>
    <cellStyle name="Normal 2" xfId="4"/>
    <cellStyle name="Pro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virksomhede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rksomheder"/>
    </sheetNames>
    <sheetDataSet>
      <sheetData sheetId="0" refreshError="1"/>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view="pageLayout" zoomScale="85" zoomScaleNormal="100" zoomScalePageLayoutView="85" workbookViewId="0">
      <selection activeCell="F5" sqref="F5"/>
    </sheetView>
  </sheetViews>
  <sheetFormatPr defaultRowHeight="15" x14ac:dyDescent="0.25"/>
  <cols>
    <col min="1" max="1" width="10.28515625" style="159" customWidth="1"/>
    <col min="2" max="16384" width="9.140625" style="159"/>
  </cols>
  <sheetData>
    <row r="1" spans="1:3" ht="26.25" customHeight="1" x14ac:dyDescent="0.25">
      <c r="B1" s="158" t="s">
        <v>113</v>
      </c>
    </row>
    <row r="2" spans="1:3" x14ac:dyDescent="0.25">
      <c r="C2" s="160"/>
    </row>
    <row r="3" spans="1:3" x14ac:dyDescent="0.25">
      <c r="B3" s="161"/>
    </row>
    <row r="4" spans="1:3" x14ac:dyDescent="0.25">
      <c r="A4" s="159" t="s">
        <v>188</v>
      </c>
      <c r="B4" s="161" t="s">
        <v>223</v>
      </c>
    </row>
    <row r="5" spans="1:3" x14ac:dyDescent="0.25">
      <c r="A5" s="159" t="s">
        <v>189</v>
      </c>
      <c r="B5" s="161" t="s">
        <v>111</v>
      </c>
    </row>
    <row r="6" spans="1:3" x14ac:dyDescent="0.25">
      <c r="A6" s="159" t="s">
        <v>204</v>
      </c>
      <c r="B6" s="161" t="s">
        <v>110</v>
      </c>
    </row>
    <row r="7" spans="1:3" x14ac:dyDescent="0.25">
      <c r="A7" s="159" t="s">
        <v>205</v>
      </c>
      <c r="B7" s="161" t="s">
        <v>109</v>
      </c>
    </row>
    <row r="8" spans="1:3" x14ac:dyDescent="0.25">
      <c r="A8" s="159" t="s">
        <v>206</v>
      </c>
      <c r="B8" s="161" t="s">
        <v>108</v>
      </c>
    </row>
    <row r="9" spans="1:3" x14ac:dyDescent="0.25">
      <c r="A9" s="159" t="s">
        <v>263</v>
      </c>
      <c r="B9" s="161" t="s">
        <v>107</v>
      </c>
    </row>
    <row r="10" spans="1:3" x14ac:dyDescent="0.25">
      <c r="A10" s="159" t="s">
        <v>190</v>
      </c>
      <c r="B10" s="161" t="s">
        <v>117</v>
      </c>
    </row>
    <row r="11" spans="1:3" x14ac:dyDescent="0.25">
      <c r="A11" s="159" t="s">
        <v>191</v>
      </c>
      <c r="B11" s="161" t="s">
        <v>172</v>
      </c>
    </row>
    <row r="12" spans="1:3" x14ac:dyDescent="0.25">
      <c r="A12" s="159" t="s">
        <v>264</v>
      </c>
      <c r="B12" s="161" t="s">
        <v>217</v>
      </c>
    </row>
    <row r="13" spans="1:3" x14ac:dyDescent="0.25">
      <c r="A13" s="159" t="s">
        <v>192</v>
      </c>
      <c r="B13" s="161" t="s">
        <v>116</v>
      </c>
    </row>
    <row r="14" spans="1:3" x14ac:dyDescent="0.25">
      <c r="A14" s="159" t="s">
        <v>193</v>
      </c>
      <c r="B14" s="160" t="s">
        <v>82</v>
      </c>
    </row>
    <row r="15" spans="1:3" x14ac:dyDescent="0.25">
      <c r="A15" s="159" t="s">
        <v>194</v>
      </c>
      <c r="B15" s="161" t="s">
        <v>147</v>
      </c>
    </row>
    <row r="16" spans="1:3" x14ac:dyDescent="0.25">
      <c r="A16" s="159" t="s">
        <v>195</v>
      </c>
      <c r="B16" s="161" t="s">
        <v>115</v>
      </c>
    </row>
    <row r="17" spans="1:2" x14ac:dyDescent="0.25">
      <c r="A17" s="159" t="s">
        <v>296</v>
      </c>
      <c r="B17" s="160" t="s">
        <v>304</v>
      </c>
    </row>
    <row r="18" spans="1:2" x14ac:dyDescent="0.25">
      <c r="A18" s="159" t="s">
        <v>196</v>
      </c>
      <c r="B18" s="160" t="s">
        <v>92</v>
      </c>
    </row>
    <row r="19" spans="1:2" x14ac:dyDescent="0.25">
      <c r="A19" s="159" t="s">
        <v>197</v>
      </c>
      <c r="B19" s="161" t="s">
        <v>321</v>
      </c>
    </row>
    <row r="20" spans="1:2" x14ac:dyDescent="0.25">
      <c r="A20" s="159" t="s">
        <v>198</v>
      </c>
      <c r="B20" s="161" t="s">
        <v>146</v>
      </c>
    </row>
    <row r="21" spans="1:2" x14ac:dyDescent="0.25">
      <c r="A21" s="159" t="s">
        <v>199</v>
      </c>
      <c r="B21" s="161" t="s">
        <v>187</v>
      </c>
    </row>
    <row r="22" spans="1:2" x14ac:dyDescent="0.25">
      <c r="A22" s="159" t="s">
        <v>200</v>
      </c>
      <c r="B22" s="161" t="s">
        <v>171</v>
      </c>
    </row>
    <row r="23" spans="1:2" x14ac:dyDescent="0.25">
      <c r="A23" s="159" t="s">
        <v>201</v>
      </c>
      <c r="B23" s="161" t="s">
        <v>174</v>
      </c>
    </row>
    <row r="24" spans="1:2" x14ac:dyDescent="0.25">
      <c r="A24" s="159" t="s">
        <v>202</v>
      </c>
      <c r="B24" s="160" t="s">
        <v>177</v>
      </c>
    </row>
    <row r="25" spans="1:2" x14ac:dyDescent="0.25">
      <c r="A25" s="159" t="s">
        <v>203</v>
      </c>
      <c r="B25" s="161" t="s">
        <v>181</v>
      </c>
    </row>
    <row r="26" spans="1:2" x14ac:dyDescent="0.25">
      <c r="A26" s="159" t="s">
        <v>322</v>
      </c>
      <c r="B26" s="161" t="s">
        <v>323</v>
      </c>
    </row>
    <row r="27" spans="1:2" x14ac:dyDescent="0.25">
      <c r="B27" s="160"/>
    </row>
  </sheetData>
  <hyperlinks>
    <hyperlink ref="B5" location="'Brancheopdeling 2009'!A1" display="Brancheopdeling 2009"/>
    <hyperlink ref="B6" location="'Brancheopdeling 2008'!A1" display="Brancheopdeling 2008"/>
    <hyperlink ref="B7" location="'Brancheopdeling 2007'!A1" display="Brancheopdeling 2007"/>
    <hyperlink ref="B8" location="'Brancheopdeling 2006'!A1" display="Brancheopdeling 2006"/>
    <hyperlink ref="B9" location="'Brancheopdeling 2005'!A1" display="Brancheopdeling 2005"/>
    <hyperlink ref="B10" location="'Virksomhedsstørrelse efter årsv'!A1" display="Virksomhedsstørrelse efter årsværk"/>
    <hyperlink ref="B11" location="'Virksomheder fordelt på regione'!A1" display="Virksomheder fordelt på regioner"/>
    <hyperlink ref="B13" location="FUI!A1" display="FoU"/>
    <hyperlink ref="B14" location="'FoU-samspil'!A1" display="FoU-samspil"/>
    <hyperlink ref="B16" location="Lønindkomst!A1" display="Lønindkomst"/>
    <hyperlink ref="B17" location="'Udenlandskejede virksomheder'!A1" display="Udenlandskejede virksomheder"/>
    <hyperlink ref="B18" location="'Fordeling af de grønne virksomh'!A1" display="Fordeling af de grønne virksomheder"/>
    <hyperlink ref="B15" location="Innovation!A1" display="Innovative virksomheder og typer af produktinnovation"/>
    <hyperlink ref="B19" location="Segmentering!A1" display="Segmentering"/>
    <hyperlink ref="B20" location="'Fordeling af energi- og miljøsp'!A1" display="Fordeling af energi- og miljøspecifikke og tilpassede varer"/>
    <hyperlink ref="B21" location="'Uddannelse overordnet'!A1" display="Ansatte fordelt på overordnede uddannelser"/>
    <hyperlink ref="B22" location="'Uddannelse detaljeret'!A1" display="Ansatte fordelt på uddannelsesretninger"/>
    <hyperlink ref="B23" location="Vækstiværk.!A1" display="Vækstiværksættere målt på årsværk"/>
    <hyperlink ref="B24" location="'Vækstiværk. brancher'!A1" display="Vækstiværksættere målt på årsværk, brancheopdelt"/>
    <hyperlink ref="B25" location="Patenter!A1" display="Handel med patenter, varemærker, design og brugsmodeller"/>
    <hyperlink ref="B4" location="'Brancheopdeling 2010'!A1" display="Brancheopdeling 2010"/>
    <hyperlink ref="B12" location="'Virksomheder branche og region'!A1" display="Virksomheder fordelt på branche og region"/>
  </hyperlinks>
  <pageMargins left="0.70866141732283472" right="0.70866141732283472" top="0.74803149606299213" bottom="0.74803149606299213" header="0.31496062992125984" footer="0.31496062992125984"/>
  <pageSetup paperSize="9" orientation="landscape" r:id="rId1"/>
  <headerFooter>
    <oddHeader xml:space="preserve">&amp;LStatistik over den grønne produktion i Danmark
Datasæt til kapitlerne 1-3 i 'Grøn produktion i Danmark - og dens betydning for dansk økonomi' (2012)
</oddHeader>
    <oddFooter>&amp;CSide &amp;P af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Layout" topLeftCell="A7" zoomScaleNormal="110" workbookViewId="0">
      <selection sqref="A1:L1"/>
    </sheetView>
  </sheetViews>
  <sheetFormatPr defaultRowHeight="15" x14ac:dyDescent="0.25"/>
  <cols>
    <col min="1" max="1" width="6.5703125" customWidth="1"/>
    <col min="2" max="2" width="21.7109375" customWidth="1"/>
    <col min="3" max="3" width="7.7109375" bestFit="1" customWidth="1"/>
    <col min="4" max="4" width="6.5703125" bestFit="1" customWidth="1"/>
    <col min="5" max="5" width="7" bestFit="1" customWidth="1"/>
    <col min="6" max="6" width="6.140625" bestFit="1" customWidth="1"/>
    <col min="7" max="7" width="6.7109375" bestFit="1" customWidth="1"/>
    <col min="8" max="8" width="6.140625" bestFit="1" customWidth="1"/>
    <col min="9" max="9" width="6.7109375" bestFit="1" customWidth="1"/>
    <col min="10" max="10" width="5.5703125" customWidth="1"/>
    <col min="11" max="11" width="7" bestFit="1" customWidth="1"/>
    <col min="12" max="12" width="5.85546875" customWidth="1"/>
  </cols>
  <sheetData>
    <row r="1" spans="1:18" s="389" customFormat="1" ht="12.75" thickBot="1" x14ac:dyDescent="0.25">
      <c r="A1" s="401" t="s">
        <v>300</v>
      </c>
      <c r="B1" s="401"/>
      <c r="C1" s="401"/>
      <c r="D1" s="401"/>
      <c r="E1" s="401"/>
      <c r="F1" s="401"/>
      <c r="G1" s="401"/>
      <c r="H1" s="401"/>
      <c r="I1" s="401"/>
      <c r="J1" s="401"/>
      <c r="K1" s="401"/>
      <c r="L1" s="401"/>
    </row>
    <row r="2" spans="1:18" ht="12" customHeight="1" x14ac:dyDescent="0.25">
      <c r="A2" s="388"/>
      <c r="B2" s="388"/>
      <c r="C2" s="422" t="s">
        <v>0</v>
      </c>
      <c r="D2" s="423"/>
      <c r="E2" s="423"/>
      <c r="F2" s="423"/>
      <c r="G2" s="423"/>
      <c r="H2" s="423"/>
      <c r="I2" s="423"/>
      <c r="J2" s="423"/>
      <c r="K2" s="423"/>
      <c r="L2" s="424"/>
    </row>
    <row r="3" spans="1:18" ht="11.25" customHeight="1" x14ac:dyDescent="0.25">
      <c r="A3" s="77"/>
      <c r="B3" s="60"/>
      <c r="C3" s="425" t="s">
        <v>76</v>
      </c>
      <c r="D3" s="426"/>
      <c r="E3" s="427" t="s">
        <v>74</v>
      </c>
      <c r="F3" s="426"/>
      <c r="G3" s="427" t="s">
        <v>73</v>
      </c>
      <c r="H3" s="426"/>
      <c r="I3" s="427" t="s">
        <v>77</v>
      </c>
      <c r="J3" s="426"/>
      <c r="K3" s="427" t="s">
        <v>75</v>
      </c>
      <c r="L3" s="426"/>
    </row>
    <row r="4" spans="1:18" ht="11.25" customHeight="1" x14ac:dyDescent="0.25">
      <c r="A4" s="35" t="s">
        <v>2</v>
      </c>
      <c r="B4" s="35" t="s">
        <v>114</v>
      </c>
      <c r="C4" s="78" t="s">
        <v>64</v>
      </c>
      <c r="D4" s="34" t="s">
        <v>299</v>
      </c>
      <c r="E4" s="79" t="s">
        <v>64</v>
      </c>
      <c r="F4" s="34" t="s">
        <v>299</v>
      </c>
      <c r="G4" s="79" t="s">
        <v>64</v>
      </c>
      <c r="H4" s="34" t="s">
        <v>299</v>
      </c>
      <c r="I4" s="79" t="s">
        <v>64</v>
      </c>
      <c r="J4" s="34" t="s">
        <v>299</v>
      </c>
      <c r="K4" s="79" t="s">
        <v>64</v>
      </c>
      <c r="L4" s="34" t="s">
        <v>299</v>
      </c>
    </row>
    <row r="5" spans="1:18" ht="9.75" customHeight="1" x14ac:dyDescent="0.25">
      <c r="A5" s="77"/>
      <c r="B5" s="387"/>
      <c r="C5" s="419" t="s">
        <v>12</v>
      </c>
      <c r="D5" s="420"/>
      <c r="E5" s="420"/>
      <c r="F5" s="420"/>
      <c r="G5" s="420"/>
      <c r="H5" s="420"/>
      <c r="I5" s="420"/>
      <c r="J5" s="420"/>
      <c r="K5" s="420"/>
      <c r="L5" s="421"/>
      <c r="M5" s="56"/>
      <c r="N5" s="56"/>
      <c r="O5" s="56"/>
      <c r="P5" s="56"/>
      <c r="Q5" s="56"/>
      <c r="R5" s="56"/>
    </row>
    <row r="6" spans="1:18" x14ac:dyDescent="0.25">
      <c r="A6" s="119" t="s">
        <v>15</v>
      </c>
      <c r="B6" s="390" t="s">
        <v>16</v>
      </c>
      <c r="C6" s="3">
        <v>561</v>
      </c>
      <c r="D6" s="7">
        <v>126</v>
      </c>
      <c r="E6" s="7">
        <v>3741</v>
      </c>
      <c r="F6" s="7">
        <v>968</v>
      </c>
      <c r="G6" s="7">
        <v>2470</v>
      </c>
      <c r="H6" s="7">
        <v>617</v>
      </c>
      <c r="I6" s="7">
        <v>1613</v>
      </c>
      <c r="J6" s="7">
        <v>392</v>
      </c>
      <c r="K6" s="7">
        <v>3994</v>
      </c>
      <c r="L6" s="386">
        <v>1044</v>
      </c>
    </row>
    <row r="7" spans="1:18" ht="18" x14ac:dyDescent="0.25">
      <c r="A7" s="41" t="s">
        <v>17</v>
      </c>
      <c r="B7" s="391" t="s">
        <v>18</v>
      </c>
      <c r="C7" s="3">
        <v>296</v>
      </c>
      <c r="D7" s="7">
        <v>10</v>
      </c>
      <c r="E7" s="7">
        <v>275</v>
      </c>
      <c r="F7" s="7">
        <v>8</v>
      </c>
      <c r="G7" s="7">
        <v>202</v>
      </c>
      <c r="H7" s="7">
        <v>5</v>
      </c>
      <c r="I7" s="7">
        <v>176</v>
      </c>
      <c r="J7" s="175" t="s">
        <v>106</v>
      </c>
      <c r="K7" s="7">
        <v>349</v>
      </c>
      <c r="L7" s="6">
        <v>14</v>
      </c>
    </row>
    <row r="8" spans="1:18" x14ac:dyDescent="0.25">
      <c r="A8" s="41" t="s">
        <v>19</v>
      </c>
      <c r="B8" s="391" t="s">
        <v>20</v>
      </c>
      <c r="C8" s="3">
        <v>91</v>
      </c>
      <c r="D8" s="7">
        <v>9</v>
      </c>
      <c r="E8" s="7">
        <v>184</v>
      </c>
      <c r="F8" s="7">
        <v>45</v>
      </c>
      <c r="G8" s="7">
        <v>42</v>
      </c>
      <c r="H8" s="7">
        <v>8</v>
      </c>
      <c r="I8" s="7">
        <v>40</v>
      </c>
      <c r="J8" s="7">
        <v>10</v>
      </c>
      <c r="K8" s="7">
        <v>71</v>
      </c>
      <c r="L8" s="6">
        <v>25</v>
      </c>
    </row>
    <row r="9" spans="1:18" ht="18" x14ac:dyDescent="0.25">
      <c r="A9" s="41" t="s">
        <v>275</v>
      </c>
      <c r="B9" s="391" t="s">
        <v>78</v>
      </c>
      <c r="C9" s="3">
        <v>254</v>
      </c>
      <c r="D9" s="7">
        <v>24</v>
      </c>
      <c r="E9" s="7">
        <v>343</v>
      </c>
      <c r="F9" s="7">
        <v>82</v>
      </c>
      <c r="G9" s="7">
        <v>136</v>
      </c>
      <c r="H9" s="7">
        <v>38</v>
      </c>
      <c r="I9" s="7">
        <v>135</v>
      </c>
      <c r="J9" s="7">
        <v>23</v>
      </c>
      <c r="K9" s="7">
        <v>231</v>
      </c>
      <c r="L9" s="6">
        <v>57</v>
      </c>
    </row>
    <row r="10" spans="1:18" x14ac:dyDescent="0.25">
      <c r="A10" s="41" t="s">
        <v>276</v>
      </c>
      <c r="B10" s="391" t="s">
        <v>298</v>
      </c>
      <c r="C10" s="3">
        <v>99</v>
      </c>
      <c r="D10" s="7">
        <v>21</v>
      </c>
      <c r="E10" s="7">
        <v>35</v>
      </c>
      <c r="F10" s="7">
        <v>8</v>
      </c>
      <c r="G10" s="7">
        <v>11</v>
      </c>
      <c r="H10" s="7">
        <v>4</v>
      </c>
      <c r="I10" s="7">
        <v>42</v>
      </c>
      <c r="J10" s="7">
        <v>16</v>
      </c>
      <c r="K10" s="7">
        <v>42</v>
      </c>
      <c r="L10" s="6">
        <v>15</v>
      </c>
    </row>
    <row r="11" spans="1:18" x14ac:dyDescent="0.25">
      <c r="A11" s="41" t="s">
        <v>26</v>
      </c>
      <c r="B11" s="391" t="s">
        <v>27</v>
      </c>
      <c r="C11" s="242">
        <v>145</v>
      </c>
      <c r="D11" s="175">
        <v>72</v>
      </c>
      <c r="E11" s="175">
        <v>222</v>
      </c>
      <c r="F11" s="175">
        <v>123</v>
      </c>
      <c r="G11" s="175">
        <v>97</v>
      </c>
      <c r="H11" s="175">
        <v>58</v>
      </c>
      <c r="I11" s="175">
        <v>119</v>
      </c>
      <c r="J11" s="175">
        <v>68</v>
      </c>
      <c r="K11" s="175">
        <v>196</v>
      </c>
      <c r="L11" s="203">
        <v>124</v>
      </c>
    </row>
    <row r="12" spans="1:18" x14ac:dyDescent="0.25">
      <c r="A12" s="41" t="s">
        <v>28</v>
      </c>
      <c r="B12" s="391" t="s">
        <v>29</v>
      </c>
      <c r="C12" s="242">
        <v>346</v>
      </c>
      <c r="D12" s="175">
        <v>72</v>
      </c>
      <c r="E12" s="175">
        <v>634</v>
      </c>
      <c r="F12" s="175">
        <v>171</v>
      </c>
      <c r="G12" s="175">
        <v>271</v>
      </c>
      <c r="H12" s="175">
        <v>81</v>
      </c>
      <c r="I12" s="175">
        <v>303</v>
      </c>
      <c r="J12" s="175">
        <v>52</v>
      </c>
      <c r="K12" s="175">
        <v>602</v>
      </c>
      <c r="L12" s="203">
        <v>179</v>
      </c>
    </row>
    <row r="13" spans="1:18" x14ac:dyDescent="0.25">
      <c r="A13" s="41" t="s">
        <v>30</v>
      </c>
      <c r="B13" s="391" t="s">
        <v>31</v>
      </c>
      <c r="C13" s="242">
        <v>171</v>
      </c>
      <c r="D13" s="175">
        <v>49</v>
      </c>
      <c r="E13" s="175">
        <v>95</v>
      </c>
      <c r="F13" s="175">
        <v>34</v>
      </c>
      <c r="G13" s="175">
        <v>26</v>
      </c>
      <c r="H13" s="175">
        <v>9</v>
      </c>
      <c r="I13" s="175">
        <v>36</v>
      </c>
      <c r="J13" s="175">
        <v>7</v>
      </c>
      <c r="K13" s="175">
        <v>62</v>
      </c>
      <c r="L13" s="203">
        <v>23</v>
      </c>
    </row>
    <row r="14" spans="1:18" x14ac:dyDescent="0.25">
      <c r="A14" s="41" t="s">
        <v>32</v>
      </c>
      <c r="B14" s="391" t="s">
        <v>33</v>
      </c>
      <c r="C14" s="242">
        <v>93</v>
      </c>
      <c r="D14" s="175">
        <v>21</v>
      </c>
      <c r="E14" s="175">
        <v>80</v>
      </c>
      <c r="F14" s="175">
        <v>32</v>
      </c>
      <c r="G14" s="175">
        <v>32</v>
      </c>
      <c r="H14" s="175">
        <v>9</v>
      </c>
      <c r="I14" s="175">
        <v>34</v>
      </c>
      <c r="J14" s="175">
        <v>11</v>
      </c>
      <c r="K14" s="175">
        <v>76</v>
      </c>
      <c r="L14" s="203">
        <v>30</v>
      </c>
    </row>
    <row r="15" spans="1:18" x14ac:dyDescent="0.25">
      <c r="A15" s="41" t="s">
        <v>34</v>
      </c>
      <c r="B15" s="391" t="s">
        <v>35</v>
      </c>
      <c r="C15" s="242">
        <v>202</v>
      </c>
      <c r="D15" s="175">
        <v>76</v>
      </c>
      <c r="E15" s="175">
        <v>373</v>
      </c>
      <c r="F15" s="175">
        <v>146</v>
      </c>
      <c r="G15" s="175">
        <v>146</v>
      </c>
      <c r="H15" s="175">
        <v>63</v>
      </c>
      <c r="I15" s="175">
        <v>146</v>
      </c>
      <c r="J15" s="175">
        <v>57</v>
      </c>
      <c r="K15" s="175">
        <v>366</v>
      </c>
      <c r="L15" s="203">
        <v>166</v>
      </c>
    </row>
    <row r="16" spans="1:18" x14ac:dyDescent="0.25">
      <c r="A16" s="41" t="s">
        <v>36</v>
      </c>
      <c r="B16" s="391" t="s">
        <v>37</v>
      </c>
      <c r="C16" s="242">
        <v>33</v>
      </c>
      <c r="D16" s="175" t="s">
        <v>106</v>
      </c>
      <c r="E16" s="175">
        <v>67</v>
      </c>
      <c r="F16" s="175">
        <v>19</v>
      </c>
      <c r="G16" s="175">
        <v>25</v>
      </c>
      <c r="H16" s="175">
        <v>6</v>
      </c>
      <c r="I16" s="175">
        <v>21</v>
      </c>
      <c r="J16" s="175">
        <v>4</v>
      </c>
      <c r="K16" s="175">
        <v>71</v>
      </c>
      <c r="L16" s="203">
        <v>23</v>
      </c>
    </row>
    <row r="17" spans="1:14" x14ac:dyDescent="0.25">
      <c r="A17" s="41" t="s">
        <v>38</v>
      </c>
      <c r="B17" s="391" t="s">
        <v>39</v>
      </c>
      <c r="C17" s="242">
        <v>420</v>
      </c>
      <c r="D17" s="175">
        <v>45</v>
      </c>
      <c r="E17" s="175">
        <v>473</v>
      </c>
      <c r="F17" s="175">
        <v>80</v>
      </c>
      <c r="G17" s="175">
        <v>235</v>
      </c>
      <c r="H17" s="175">
        <v>36</v>
      </c>
      <c r="I17" s="175">
        <v>263</v>
      </c>
      <c r="J17" s="175">
        <v>24</v>
      </c>
      <c r="K17" s="175">
        <v>474</v>
      </c>
      <c r="L17" s="203">
        <v>75</v>
      </c>
    </row>
    <row r="18" spans="1:14" x14ac:dyDescent="0.25">
      <c r="A18" s="41" t="s">
        <v>40</v>
      </c>
      <c r="B18" s="391" t="s">
        <v>41</v>
      </c>
      <c r="C18" s="242">
        <v>40</v>
      </c>
      <c r="D18" s="175">
        <v>31</v>
      </c>
      <c r="E18" s="175">
        <v>162</v>
      </c>
      <c r="F18" s="175">
        <v>145</v>
      </c>
      <c r="G18" s="175">
        <v>86</v>
      </c>
      <c r="H18" s="175">
        <v>76</v>
      </c>
      <c r="I18" s="175">
        <v>43</v>
      </c>
      <c r="J18" s="175">
        <v>42</v>
      </c>
      <c r="K18" s="175">
        <v>117</v>
      </c>
      <c r="L18" s="203">
        <v>81</v>
      </c>
    </row>
    <row r="19" spans="1:14" x14ac:dyDescent="0.25">
      <c r="A19" s="41" t="s">
        <v>42</v>
      </c>
      <c r="B19" s="391" t="s">
        <v>43</v>
      </c>
      <c r="C19" s="242">
        <v>93</v>
      </c>
      <c r="D19" s="175">
        <v>55</v>
      </c>
      <c r="E19" s="175">
        <v>102</v>
      </c>
      <c r="F19" s="175">
        <v>67</v>
      </c>
      <c r="G19" s="175">
        <v>64</v>
      </c>
      <c r="H19" s="175">
        <v>39</v>
      </c>
      <c r="I19" s="175">
        <v>108</v>
      </c>
      <c r="J19" s="175">
        <v>65</v>
      </c>
      <c r="K19" s="175">
        <v>114</v>
      </c>
      <c r="L19" s="203">
        <v>54</v>
      </c>
    </row>
    <row r="20" spans="1:14" x14ac:dyDescent="0.25">
      <c r="A20" s="41" t="s">
        <v>44</v>
      </c>
      <c r="B20" s="391" t="s">
        <v>45</v>
      </c>
      <c r="C20" s="242">
        <v>3995</v>
      </c>
      <c r="D20" s="175">
        <v>1260</v>
      </c>
      <c r="E20" s="175">
        <v>3929</v>
      </c>
      <c r="F20" s="175">
        <v>1338</v>
      </c>
      <c r="G20" s="175">
        <v>1868</v>
      </c>
      <c r="H20" s="175">
        <v>561</v>
      </c>
      <c r="I20" s="175">
        <v>2929</v>
      </c>
      <c r="J20" s="175">
        <v>1098</v>
      </c>
      <c r="K20" s="175">
        <v>3572</v>
      </c>
      <c r="L20" s="203">
        <v>1350</v>
      </c>
    </row>
    <row r="21" spans="1:14" x14ac:dyDescent="0.25">
      <c r="A21" s="41" t="s">
        <v>46</v>
      </c>
      <c r="B21" s="391" t="s">
        <v>47</v>
      </c>
      <c r="C21" s="242">
        <v>8624</v>
      </c>
      <c r="D21" s="175">
        <v>1244</v>
      </c>
      <c r="E21" s="175">
        <v>6898</v>
      </c>
      <c r="F21" s="175">
        <v>838</v>
      </c>
      <c r="G21" s="175">
        <v>3037</v>
      </c>
      <c r="H21" s="175">
        <v>355</v>
      </c>
      <c r="I21" s="175">
        <v>3915</v>
      </c>
      <c r="J21" s="175">
        <v>485</v>
      </c>
      <c r="K21" s="175">
        <v>6312</v>
      </c>
      <c r="L21" s="203">
        <v>976</v>
      </c>
    </row>
    <row r="22" spans="1:14" x14ac:dyDescent="0.25">
      <c r="A22" s="41" t="s">
        <v>48</v>
      </c>
      <c r="B22" s="391" t="s">
        <v>49</v>
      </c>
      <c r="C22" s="242">
        <v>1892</v>
      </c>
      <c r="D22" s="175">
        <v>337</v>
      </c>
      <c r="E22" s="175">
        <v>1521</v>
      </c>
      <c r="F22" s="175">
        <v>218</v>
      </c>
      <c r="G22" s="175">
        <v>736</v>
      </c>
      <c r="H22" s="175">
        <v>99</v>
      </c>
      <c r="I22" s="175">
        <v>956</v>
      </c>
      <c r="J22" s="175">
        <v>147</v>
      </c>
      <c r="K22" s="175">
        <v>1538</v>
      </c>
      <c r="L22" s="203">
        <v>235</v>
      </c>
    </row>
    <row r="23" spans="1:14" x14ac:dyDescent="0.25">
      <c r="A23" s="41" t="s">
        <v>50</v>
      </c>
      <c r="B23" s="391" t="s">
        <v>51</v>
      </c>
      <c r="C23" s="242">
        <v>2742</v>
      </c>
      <c r="D23" s="175">
        <v>107</v>
      </c>
      <c r="E23" s="175">
        <v>1535</v>
      </c>
      <c r="F23" s="175">
        <v>52</v>
      </c>
      <c r="G23" s="175">
        <v>847</v>
      </c>
      <c r="H23" s="175">
        <v>36</v>
      </c>
      <c r="I23" s="175">
        <v>978</v>
      </c>
      <c r="J23" s="175">
        <v>41</v>
      </c>
      <c r="K23" s="175">
        <v>1594</v>
      </c>
      <c r="L23" s="203">
        <v>81</v>
      </c>
    </row>
    <row r="24" spans="1:14" x14ac:dyDescent="0.25">
      <c r="A24" s="41" t="s">
        <v>52</v>
      </c>
      <c r="B24" s="391" t="s">
        <v>53</v>
      </c>
      <c r="C24" s="242">
        <v>3244</v>
      </c>
      <c r="D24" s="175">
        <v>389</v>
      </c>
      <c r="E24" s="175">
        <v>934</v>
      </c>
      <c r="F24" s="175">
        <v>98</v>
      </c>
      <c r="G24" s="175">
        <v>332</v>
      </c>
      <c r="H24" s="175">
        <v>33</v>
      </c>
      <c r="I24" s="175">
        <v>466</v>
      </c>
      <c r="J24" s="175">
        <v>43</v>
      </c>
      <c r="K24" s="175">
        <v>625</v>
      </c>
      <c r="L24" s="203">
        <v>64</v>
      </c>
    </row>
    <row r="25" spans="1:14" ht="18" x14ac:dyDescent="0.25">
      <c r="A25" s="41" t="s">
        <v>278</v>
      </c>
      <c r="B25" s="391" t="s">
        <v>297</v>
      </c>
      <c r="C25" s="242">
        <v>3808</v>
      </c>
      <c r="D25" s="175">
        <v>265</v>
      </c>
      <c r="E25" s="175">
        <v>1708</v>
      </c>
      <c r="F25" s="175">
        <v>397</v>
      </c>
      <c r="G25" s="175">
        <v>797</v>
      </c>
      <c r="H25" s="175">
        <v>13</v>
      </c>
      <c r="I25" s="175">
        <v>847</v>
      </c>
      <c r="J25" s="175">
        <v>47</v>
      </c>
      <c r="K25" s="175">
        <v>1711</v>
      </c>
      <c r="L25" s="203">
        <v>131</v>
      </c>
    </row>
    <row r="26" spans="1:14" x14ac:dyDescent="0.25">
      <c r="A26" s="41" t="s">
        <v>58</v>
      </c>
      <c r="B26" s="392" t="s">
        <v>59</v>
      </c>
      <c r="C26" s="242">
        <v>5272</v>
      </c>
      <c r="D26" s="175">
        <v>1025</v>
      </c>
      <c r="E26" s="175">
        <v>2305</v>
      </c>
      <c r="F26" s="175">
        <v>606</v>
      </c>
      <c r="G26" s="175">
        <v>763</v>
      </c>
      <c r="H26" s="175">
        <v>161</v>
      </c>
      <c r="I26" s="175">
        <v>1217</v>
      </c>
      <c r="J26" s="175">
        <v>382</v>
      </c>
      <c r="K26" s="175">
        <v>1756</v>
      </c>
      <c r="L26" s="203">
        <v>475</v>
      </c>
    </row>
    <row r="27" spans="1:14" ht="18" x14ac:dyDescent="0.25">
      <c r="A27" s="41" t="s">
        <v>60</v>
      </c>
      <c r="B27" s="391" t="s">
        <v>61</v>
      </c>
      <c r="C27" s="242">
        <v>2284</v>
      </c>
      <c r="D27" s="175">
        <v>351</v>
      </c>
      <c r="E27" s="175">
        <v>1062</v>
      </c>
      <c r="F27" s="175">
        <v>156</v>
      </c>
      <c r="G27" s="175">
        <v>483</v>
      </c>
      <c r="H27" s="175">
        <v>65</v>
      </c>
      <c r="I27" s="175">
        <v>849</v>
      </c>
      <c r="J27" s="175">
        <v>154</v>
      </c>
      <c r="K27" s="175">
        <v>1082</v>
      </c>
      <c r="L27" s="203">
        <v>162</v>
      </c>
    </row>
    <row r="28" spans="1:14" ht="12.95" customHeight="1" thickBot="1" x14ac:dyDescent="0.3">
      <c r="A28" s="385" t="s">
        <v>62</v>
      </c>
      <c r="B28" s="384"/>
      <c r="C28" s="38">
        <f t="shared" ref="C28:L28" si="0">SUM(C6:C27)</f>
        <v>34705</v>
      </c>
      <c r="D28" s="39">
        <f t="shared" si="0"/>
        <v>5589</v>
      </c>
      <c r="E28" s="39">
        <f t="shared" si="0"/>
        <v>26678</v>
      </c>
      <c r="F28" s="39">
        <f t="shared" si="0"/>
        <v>5631</v>
      </c>
      <c r="G28" s="39">
        <f t="shared" si="0"/>
        <v>12706</v>
      </c>
      <c r="H28" s="39">
        <f t="shared" si="0"/>
        <v>2372</v>
      </c>
      <c r="I28" s="39">
        <f t="shared" si="0"/>
        <v>15236</v>
      </c>
      <c r="J28" s="39">
        <f t="shared" si="0"/>
        <v>3168</v>
      </c>
      <c r="K28" s="39">
        <f t="shared" si="0"/>
        <v>24955</v>
      </c>
      <c r="L28" s="40">
        <f t="shared" si="0"/>
        <v>5384</v>
      </c>
    </row>
    <row r="29" spans="1:14" ht="12.95" customHeight="1" x14ac:dyDescent="0.25">
      <c r="A29" s="13" t="s">
        <v>301</v>
      </c>
      <c r="B29" s="13"/>
      <c r="M29" s="59"/>
    </row>
    <row r="30" spans="1:14" ht="12.95" customHeight="1" x14ac:dyDescent="0.25">
      <c r="A30" s="167" t="s">
        <v>215</v>
      </c>
      <c r="B30" s="167"/>
      <c r="M30" s="59"/>
      <c r="N30" s="200"/>
    </row>
    <row r="31" spans="1:14" ht="12" customHeight="1" x14ac:dyDescent="0.25">
      <c r="B31" s="59"/>
      <c r="C31" s="7"/>
      <c r="D31" s="7"/>
      <c r="E31" s="7"/>
      <c r="F31" s="7"/>
      <c r="G31" s="7"/>
      <c r="H31" s="7"/>
      <c r="I31" s="7"/>
      <c r="J31" s="7"/>
      <c r="K31" s="7"/>
      <c r="L31" s="7"/>
    </row>
    <row r="32" spans="1:14" x14ac:dyDescent="0.25">
      <c r="B32" s="381"/>
      <c r="C32" s="383"/>
      <c r="D32" s="59"/>
      <c r="E32" s="59"/>
      <c r="F32" s="59"/>
      <c r="G32" s="59"/>
      <c r="H32" s="59"/>
      <c r="I32" s="59"/>
      <c r="J32" s="59"/>
    </row>
    <row r="33" spans="2:10" x14ac:dyDescent="0.25">
      <c r="B33" s="380"/>
      <c r="C33" s="7"/>
      <c r="D33" s="349"/>
      <c r="E33" s="59"/>
      <c r="F33" s="59"/>
      <c r="G33" s="59"/>
      <c r="H33" s="59"/>
      <c r="I33" s="59"/>
      <c r="J33" s="59"/>
    </row>
    <row r="34" spans="2:10" x14ac:dyDescent="0.25">
      <c r="B34" s="380"/>
      <c r="C34" s="7"/>
      <c r="D34" s="349"/>
      <c r="E34" s="59"/>
      <c r="F34" s="59"/>
      <c r="G34" s="59"/>
      <c r="H34" s="59"/>
      <c r="I34" s="59"/>
      <c r="J34" s="59"/>
    </row>
    <row r="35" spans="2:10" x14ac:dyDescent="0.25">
      <c r="B35" s="380"/>
      <c r="C35" s="7"/>
      <c r="D35" s="349"/>
      <c r="E35" s="59"/>
      <c r="F35" s="59"/>
      <c r="G35" s="59"/>
      <c r="H35" s="59"/>
      <c r="I35" s="59"/>
      <c r="J35" s="59"/>
    </row>
    <row r="36" spans="2:10" x14ac:dyDescent="0.25">
      <c r="B36" s="380"/>
      <c r="C36" s="7"/>
      <c r="D36" s="349"/>
      <c r="E36" s="59"/>
      <c r="F36" s="59"/>
      <c r="G36" s="59"/>
      <c r="H36" s="59"/>
      <c r="I36" s="59"/>
      <c r="J36" s="59"/>
    </row>
    <row r="37" spans="2:10" x14ac:dyDescent="0.25">
      <c r="B37" s="380"/>
      <c r="C37" s="7"/>
      <c r="D37" s="349"/>
      <c r="E37" s="59"/>
      <c r="F37" s="59"/>
      <c r="G37" s="59"/>
      <c r="H37" s="59"/>
      <c r="I37" s="59"/>
      <c r="J37" s="59"/>
    </row>
    <row r="38" spans="2:10" x14ac:dyDescent="0.25">
      <c r="B38" s="59"/>
      <c r="C38" s="59"/>
      <c r="D38" s="59"/>
      <c r="E38" s="59"/>
      <c r="F38" s="59"/>
      <c r="G38" s="59"/>
      <c r="H38" s="59"/>
      <c r="I38" s="59"/>
      <c r="J38" s="59"/>
    </row>
    <row r="39" spans="2:10" x14ac:dyDescent="0.25">
      <c r="B39" s="382"/>
      <c r="C39" s="59"/>
      <c r="D39" s="59"/>
      <c r="E39" s="59"/>
      <c r="F39" s="59"/>
      <c r="G39" s="382"/>
      <c r="H39" s="59"/>
      <c r="I39" s="59"/>
      <c r="J39" s="59"/>
    </row>
    <row r="40" spans="2:10" x14ac:dyDescent="0.25">
      <c r="B40" s="380"/>
      <c r="C40" s="383"/>
      <c r="D40" s="383"/>
      <c r="E40" s="59"/>
      <c r="F40" s="380"/>
      <c r="G40" s="59"/>
      <c r="H40" s="59"/>
      <c r="I40" s="59"/>
      <c r="J40" s="59"/>
    </row>
    <row r="41" spans="2:10" x14ac:dyDescent="0.25">
      <c r="B41" s="380"/>
      <c r="C41" s="383"/>
      <c r="D41" s="383"/>
      <c r="E41" s="59"/>
      <c r="F41" s="380"/>
      <c r="G41" s="59"/>
      <c r="H41" s="59"/>
      <c r="I41" s="59"/>
      <c r="J41" s="59"/>
    </row>
    <row r="42" spans="2:10" x14ac:dyDescent="0.25">
      <c r="B42" s="380"/>
      <c r="C42" s="383"/>
      <c r="D42" s="383"/>
      <c r="E42" s="59"/>
      <c r="F42" s="380"/>
      <c r="G42" s="59"/>
      <c r="H42" s="59"/>
      <c r="I42" s="59"/>
      <c r="J42" s="59"/>
    </row>
    <row r="43" spans="2:10" x14ac:dyDescent="0.25">
      <c r="B43" s="382"/>
      <c r="C43" s="379"/>
      <c r="D43" s="379"/>
      <c r="E43" s="381"/>
      <c r="F43" s="380"/>
      <c r="G43" s="59"/>
      <c r="H43" s="59"/>
      <c r="I43" s="59"/>
      <c r="J43" s="59"/>
    </row>
    <row r="44" spans="2:10" x14ac:dyDescent="0.25">
      <c r="B44" s="382"/>
      <c r="C44" s="379"/>
      <c r="D44" s="379"/>
      <c r="E44" s="381"/>
      <c r="F44" s="380"/>
      <c r="G44" s="59"/>
      <c r="H44" s="59"/>
      <c r="I44" s="59"/>
      <c r="J44" s="59"/>
    </row>
    <row r="45" spans="2:10" x14ac:dyDescent="0.25">
      <c r="B45" s="381"/>
      <c r="C45" s="381"/>
      <c r="D45" s="381"/>
      <c r="E45" s="381"/>
      <c r="F45" s="59"/>
      <c r="G45" s="59"/>
      <c r="H45" s="59"/>
      <c r="I45" s="59"/>
      <c r="J45" s="59"/>
    </row>
    <row r="46" spans="2:10" x14ac:dyDescent="0.25">
      <c r="B46" s="381"/>
      <c r="C46" s="381"/>
      <c r="D46" s="381"/>
      <c r="E46" s="381"/>
      <c r="F46" s="59"/>
      <c r="G46" s="59"/>
      <c r="H46" s="59"/>
      <c r="I46" s="59"/>
      <c r="J46" s="59"/>
    </row>
    <row r="47" spans="2:10" x14ac:dyDescent="0.25">
      <c r="B47" s="382"/>
      <c r="C47" s="379"/>
      <c r="D47" s="379"/>
      <c r="E47" s="381"/>
      <c r="F47" s="59"/>
      <c r="G47" s="59"/>
      <c r="H47" s="59"/>
      <c r="I47" s="59"/>
      <c r="J47" s="59"/>
    </row>
    <row r="48" spans="2:10" x14ac:dyDescent="0.25">
      <c r="B48" s="382"/>
      <c r="C48" s="379"/>
      <c r="D48" s="379"/>
      <c r="E48" s="381"/>
      <c r="F48" s="59"/>
      <c r="G48" s="59"/>
      <c r="H48" s="59"/>
      <c r="I48" s="59"/>
      <c r="J48" s="59"/>
    </row>
    <row r="49" spans="2:10" x14ac:dyDescent="0.25">
      <c r="B49" s="380"/>
      <c r="C49" s="379"/>
      <c r="D49" s="379"/>
      <c r="E49" s="59"/>
      <c r="F49" s="59"/>
      <c r="G49" s="59"/>
      <c r="H49" s="59"/>
      <c r="I49" s="59"/>
      <c r="J49" s="59"/>
    </row>
    <row r="50" spans="2:10" x14ac:dyDescent="0.25">
      <c r="B50" s="380"/>
      <c r="C50" s="379"/>
      <c r="D50" s="379"/>
      <c r="E50" s="59"/>
      <c r="F50" s="59"/>
      <c r="G50" s="59"/>
      <c r="H50" s="59"/>
      <c r="I50" s="59"/>
      <c r="J50" s="59"/>
    </row>
    <row r="51" spans="2:10" x14ac:dyDescent="0.25">
      <c r="B51" s="380"/>
      <c r="C51" s="379"/>
      <c r="D51" s="379"/>
      <c r="E51" s="59"/>
      <c r="F51" s="59"/>
      <c r="G51" s="59"/>
      <c r="H51" s="59"/>
      <c r="I51" s="59"/>
      <c r="J51" s="59"/>
    </row>
  </sheetData>
  <mergeCells count="8">
    <mergeCell ref="C5:L5"/>
    <mergeCell ref="A1:L1"/>
    <mergeCell ref="C2:L2"/>
    <mergeCell ref="C3:D3"/>
    <mergeCell ref="E3:F3"/>
    <mergeCell ref="G3:H3"/>
    <mergeCell ref="I3:J3"/>
    <mergeCell ref="K3:L3"/>
  </mergeCells>
  <pageMargins left="0.70866141732283472" right="0.70866141732283472" top="0.74803149606299213" bottom="0.74803149606299213" header="0.31496062992125984" footer="0.31496062992125984"/>
  <pageSetup paperSize="9" orientation="landscape" r:id="rId1"/>
  <headerFooter>
    <oddHeader>&amp;LStatistik over den grønne produktion i Danmark</oddHeader>
    <oddFooter>&amp;CSide &amp;P af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view="pageLayout" zoomScaleNormal="120" workbookViewId="0">
      <selection sqref="A1:M1"/>
    </sheetView>
  </sheetViews>
  <sheetFormatPr defaultRowHeight="15" x14ac:dyDescent="0.25"/>
  <cols>
    <col min="1" max="1" width="13.7109375" customWidth="1"/>
    <col min="2" max="2" width="7.85546875" bestFit="1" customWidth="1"/>
    <col min="3" max="3" width="7.85546875" customWidth="1"/>
    <col min="4" max="5" width="7.5703125" bestFit="1" customWidth="1"/>
    <col min="6" max="7" width="7.85546875" bestFit="1" customWidth="1"/>
    <col min="8" max="9" width="7.7109375" bestFit="1" customWidth="1"/>
    <col min="10" max="10" width="7.140625" bestFit="1" customWidth="1"/>
    <col min="11" max="11" width="7.5703125" bestFit="1" customWidth="1"/>
    <col min="12" max="12" width="7.7109375" bestFit="1" customWidth="1"/>
    <col min="13" max="13" width="7.5703125" bestFit="1" customWidth="1"/>
    <col min="14" max="14" width="30.140625" bestFit="1" customWidth="1"/>
    <col min="15" max="15" width="4.7109375" bestFit="1" customWidth="1"/>
    <col min="16" max="16" width="4.140625" bestFit="1" customWidth="1"/>
    <col min="17" max="17" width="4.42578125" bestFit="1" customWidth="1"/>
    <col min="18" max="20" width="3.85546875" bestFit="1" customWidth="1"/>
  </cols>
  <sheetData>
    <row r="1" spans="1:14" x14ac:dyDescent="0.25">
      <c r="A1" s="437" t="s">
        <v>79</v>
      </c>
      <c r="B1" s="437"/>
      <c r="C1" s="437"/>
      <c r="D1" s="437"/>
      <c r="E1" s="437"/>
      <c r="F1" s="437"/>
      <c r="G1" s="437"/>
      <c r="H1" s="437"/>
      <c r="I1" s="437"/>
      <c r="J1" s="437"/>
      <c r="K1" s="437"/>
      <c r="L1" s="437"/>
      <c r="M1" s="437"/>
    </row>
    <row r="2" spans="1:14" x14ac:dyDescent="0.25">
      <c r="A2" s="35"/>
      <c r="B2" s="438" t="s">
        <v>0</v>
      </c>
      <c r="C2" s="439"/>
      <c r="D2" s="439"/>
      <c r="E2" s="439"/>
      <c r="F2" s="439"/>
      <c r="G2" s="440"/>
      <c r="H2" s="438" t="s">
        <v>67</v>
      </c>
      <c r="I2" s="439"/>
      <c r="J2" s="439"/>
      <c r="K2" s="439"/>
      <c r="L2" s="439"/>
      <c r="M2" s="440"/>
    </row>
    <row r="3" spans="1:14" x14ac:dyDescent="0.25">
      <c r="A3" s="192"/>
      <c r="B3" s="193">
        <v>2005</v>
      </c>
      <c r="C3" s="194">
        <v>2006</v>
      </c>
      <c r="D3" s="194">
        <v>2007</v>
      </c>
      <c r="E3" s="194">
        <v>2008</v>
      </c>
      <c r="F3" s="83">
        <v>2009</v>
      </c>
      <c r="G3" s="190">
        <v>2010</v>
      </c>
      <c r="H3" s="195">
        <v>2005</v>
      </c>
      <c r="I3" s="196">
        <v>2006</v>
      </c>
      <c r="J3" s="196">
        <v>2007</v>
      </c>
      <c r="K3" s="196">
        <v>2008</v>
      </c>
      <c r="L3" s="81">
        <v>2009</v>
      </c>
      <c r="M3" s="197">
        <v>2010</v>
      </c>
    </row>
    <row r="4" spans="1:14" x14ac:dyDescent="0.25">
      <c r="A4" s="60"/>
      <c r="B4" s="428" t="s">
        <v>12</v>
      </c>
      <c r="C4" s="429"/>
      <c r="D4" s="429"/>
      <c r="E4" s="429"/>
      <c r="F4" s="429"/>
      <c r="G4" s="430"/>
      <c r="H4" s="428" t="s">
        <v>12</v>
      </c>
      <c r="I4" s="429"/>
      <c r="J4" s="429"/>
      <c r="K4" s="429"/>
      <c r="L4" s="429"/>
      <c r="M4" s="430"/>
    </row>
    <row r="5" spans="1:14" ht="12" customHeight="1" x14ac:dyDescent="0.25">
      <c r="A5" s="20" t="s">
        <v>66</v>
      </c>
      <c r="B5" s="3"/>
      <c r="C5" s="7"/>
      <c r="D5" s="7"/>
      <c r="E5" s="7"/>
      <c r="F5" s="7"/>
      <c r="G5" s="170"/>
      <c r="H5" s="199"/>
      <c r="I5" s="184"/>
      <c r="J5" s="184"/>
      <c r="K5" s="184"/>
      <c r="L5" s="7"/>
      <c r="M5" s="170"/>
    </row>
    <row r="6" spans="1:14" ht="12" customHeight="1" x14ac:dyDescent="0.25">
      <c r="A6" s="16" t="s">
        <v>290</v>
      </c>
      <c r="B6" s="202">
        <v>17103.895834858788</v>
      </c>
      <c r="C6" s="18">
        <v>20239.107768047004</v>
      </c>
      <c r="D6" s="18">
        <v>20032.139809483146</v>
      </c>
      <c r="E6" s="18">
        <v>21369.987972490198</v>
      </c>
      <c r="F6" s="18">
        <v>21910.985971787519</v>
      </c>
      <c r="G6" s="171">
        <v>18378.537506600402</v>
      </c>
      <c r="H6" s="18">
        <v>5042.1220802750277</v>
      </c>
      <c r="I6" s="18">
        <v>5681.3404240602822</v>
      </c>
      <c r="J6" s="18">
        <v>5355.4575046746113</v>
      </c>
      <c r="K6" s="18">
        <v>5988.7352282986412</v>
      </c>
      <c r="L6" s="18">
        <v>6242.8041706543536</v>
      </c>
      <c r="M6" s="171">
        <v>5451.4573718736829</v>
      </c>
    </row>
    <row r="7" spans="1:14" ht="12" customHeight="1" x14ac:dyDescent="0.25">
      <c r="A7" s="16"/>
      <c r="B7" s="428" t="s">
        <v>133</v>
      </c>
      <c r="C7" s="429"/>
      <c r="D7" s="429"/>
      <c r="E7" s="429"/>
      <c r="F7" s="429"/>
      <c r="G7" s="430"/>
      <c r="H7" s="428" t="s">
        <v>133</v>
      </c>
      <c r="I7" s="429"/>
      <c r="J7" s="429"/>
      <c r="K7" s="429"/>
      <c r="L7" s="429"/>
      <c r="M7" s="430"/>
    </row>
    <row r="8" spans="1:14" ht="12" customHeight="1" x14ac:dyDescent="0.25">
      <c r="A8" s="156" t="s">
        <v>289</v>
      </c>
      <c r="B8" s="294">
        <v>12.972411814517635</v>
      </c>
      <c r="C8" s="162" t="s">
        <v>219</v>
      </c>
      <c r="D8" s="162">
        <v>6.2175152800023579</v>
      </c>
      <c r="E8" s="162" t="s">
        <v>219</v>
      </c>
      <c r="F8" s="162">
        <v>6.3997144434433197</v>
      </c>
      <c r="G8" s="229" t="s">
        <v>219</v>
      </c>
      <c r="H8" s="162">
        <v>17.190379355718889</v>
      </c>
      <c r="I8" s="162" t="s">
        <v>219</v>
      </c>
      <c r="J8" s="162">
        <v>8.60633585522422</v>
      </c>
      <c r="K8" s="162" t="s">
        <v>219</v>
      </c>
      <c r="L8" s="162">
        <v>8.2088603732907206</v>
      </c>
      <c r="M8" s="229" t="s">
        <v>219</v>
      </c>
    </row>
    <row r="9" spans="1:14" ht="12" customHeight="1" x14ac:dyDescent="0.25">
      <c r="A9" s="231" t="s">
        <v>287</v>
      </c>
      <c r="B9" s="232" t="s">
        <v>219</v>
      </c>
      <c r="C9" s="233">
        <v>51.442350708204962</v>
      </c>
      <c r="D9" s="233">
        <v>42.872273024342448</v>
      </c>
      <c r="E9" s="233">
        <v>41.307097770582715</v>
      </c>
      <c r="F9" s="233">
        <v>43.58731029715986</v>
      </c>
      <c r="G9" s="295">
        <v>46.794818335169744</v>
      </c>
      <c r="H9" s="233" t="s">
        <v>219</v>
      </c>
      <c r="I9" s="233">
        <v>53.097091209428314</v>
      </c>
      <c r="J9" s="233">
        <v>46.137265308654939</v>
      </c>
      <c r="K9" s="233">
        <v>50.054223823109226</v>
      </c>
      <c r="L9" s="233">
        <v>46.042766513868401</v>
      </c>
      <c r="M9" s="295">
        <v>49.867533364618303</v>
      </c>
    </row>
    <row r="10" spans="1:14" ht="12" customHeight="1" x14ac:dyDescent="0.25">
      <c r="A10" s="20"/>
      <c r="B10" s="428" t="s">
        <v>12</v>
      </c>
      <c r="C10" s="429"/>
      <c r="D10" s="429"/>
      <c r="E10" s="429"/>
      <c r="F10" s="429"/>
      <c r="G10" s="430"/>
      <c r="H10" s="431" t="s">
        <v>12</v>
      </c>
      <c r="I10" s="432"/>
      <c r="J10" s="432"/>
      <c r="K10" s="432"/>
      <c r="L10" s="432"/>
      <c r="M10" s="433"/>
    </row>
    <row r="11" spans="1:14" ht="12" customHeight="1" x14ac:dyDescent="0.25">
      <c r="A11" s="20" t="s">
        <v>80</v>
      </c>
      <c r="B11" s="296"/>
      <c r="C11" s="297"/>
      <c r="D11" s="297"/>
      <c r="E11" s="297"/>
      <c r="F11" s="175"/>
      <c r="G11" s="298"/>
      <c r="H11" s="175"/>
      <c r="I11" s="175"/>
      <c r="J11" s="175"/>
      <c r="K11" s="175"/>
      <c r="L11" s="175"/>
      <c r="M11" s="299"/>
    </row>
    <row r="12" spans="1:14" ht="12" customHeight="1" x14ac:dyDescent="0.25">
      <c r="A12" s="16" t="s">
        <v>81</v>
      </c>
      <c r="B12" s="242">
        <v>38202.43553709703</v>
      </c>
      <c r="C12" s="175">
        <v>38952.003508325819</v>
      </c>
      <c r="D12" s="175">
        <v>39127.986362306081</v>
      </c>
      <c r="E12" s="175">
        <v>48172.440001114912</v>
      </c>
      <c r="F12" s="175">
        <v>47419.327696976594</v>
      </c>
      <c r="G12" s="299">
        <v>45564.927813139242</v>
      </c>
      <c r="H12" s="175">
        <v>16481.158885213783</v>
      </c>
      <c r="I12" s="175">
        <v>16619.942702955515</v>
      </c>
      <c r="J12" s="175">
        <v>14017.512837380511</v>
      </c>
      <c r="K12" s="175">
        <v>18717.47096251923</v>
      </c>
      <c r="L12" s="175">
        <v>18948.096388694339</v>
      </c>
      <c r="M12" s="299">
        <v>18331.8068945655</v>
      </c>
    </row>
    <row r="13" spans="1:14" ht="12" customHeight="1" x14ac:dyDescent="0.25">
      <c r="A13" s="92" t="s">
        <v>291</v>
      </c>
      <c r="B13" s="163">
        <v>2.233512628624883</v>
      </c>
      <c r="C13" s="163">
        <v>1.9246010178368496</v>
      </c>
      <c r="D13" s="163">
        <v>1.9532747603833867</v>
      </c>
      <c r="E13" s="163">
        <v>2.2541881141787554</v>
      </c>
      <c r="F13" s="279">
        <v>2.1641804598858978</v>
      </c>
      <c r="G13" s="229">
        <v>2.4792466645822726</v>
      </c>
      <c r="H13" s="163">
        <v>3.2687425624752082</v>
      </c>
      <c r="I13" s="163">
        <v>2.9255412779440237</v>
      </c>
      <c r="J13" s="163">
        <v>2.6177404295051354</v>
      </c>
      <c r="K13" s="163">
        <v>3.1252295875772251</v>
      </c>
      <c r="L13" s="279">
        <v>3.0351899356004068</v>
      </c>
      <c r="M13" s="229">
        <v>3.3627350713860302</v>
      </c>
    </row>
    <row r="14" spans="1:14" x14ac:dyDescent="0.25">
      <c r="A14" s="234" t="s">
        <v>183</v>
      </c>
      <c r="B14" s="434" t="s">
        <v>88</v>
      </c>
      <c r="C14" s="435"/>
      <c r="D14" s="435"/>
      <c r="E14" s="435"/>
      <c r="F14" s="435"/>
      <c r="G14" s="436"/>
      <c r="H14" s="434" t="s">
        <v>88</v>
      </c>
      <c r="I14" s="435"/>
      <c r="J14" s="435"/>
      <c r="K14" s="435"/>
      <c r="L14" s="435"/>
      <c r="M14" s="436"/>
    </row>
    <row r="15" spans="1:14" x14ac:dyDescent="0.25">
      <c r="A15" s="235" t="s">
        <v>81</v>
      </c>
      <c r="B15" s="301">
        <v>25079095.19909149</v>
      </c>
      <c r="C15" s="300">
        <v>26384422.127594359</v>
      </c>
      <c r="D15" s="300">
        <v>27260851.153362453</v>
      </c>
      <c r="E15" s="300">
        <v>33330581.468698096</v>
      </c>
      <c r="F15" s="300">
        <v>36392436.69309403</v>
      </c>
      <c r="G15" s="302">
        <v>35562452.343887553</v>
      </c>
      <c r="H15" s="300">
        <v>10619741.097232055</v>
      </c>
      <c r="I15" s="300">
        <v>10689317.780828044</v>
      </c>
      <c r="J15" s="300">
        <v>9518753.0666890088</v>
      </c>
      <c r="K15" s="300">
        <v>12794421.61995534</v>
      </c>
      <c r="L15" s="300">
        <v>14153295.646420706</v>
      </c>
      <c r="M15" s="302">
        <v>13971662.981135527</v>
      </c>
      <c r="N15" s="59"/>
    </row>
    <row r="16" spans="1:14" ht="15.75" thickBot="1" x14ac:dyDescent="0.3">
      <c r="A16" s="316" t="s">
        <v>288</v>
      </c>
      <c r="B16" s="317">
        <v>656.47896126251112</v>
      </c>
      <c r="C16" s="318">
        <v>677.35725383046815</v>
      </c>
      <c r="D16" s="318">
        <v>696.70978978934079</v>
      </c>
      <c r="E16" s="318">
        <v>691.90145792753572</v>
      </c>
      <c r="F16" s="319">
        <v>767.45998858635073</v>
      </c>
      <c r="G16" s="320">
        <v>780.47862798616472</v>
      </c>
      <c r="H16" s="319">
        <v>644.35645400880458</v>
      </c>
      <c r="I16" s="319">
        <v>643.1621318963488</v>
      </c>
      <c r="J16" s="321">
        <v>679.0614838108329</v>
      </c>
      <c r="K16" s="321">
        <v>683.55504039918094</v>
      </c>
      <c r="L16" s="317">
        <v>746.95079421621892</v>
      </c>
      <c r="M16" s="322">
        <v>762.15416524365719</v>
      </c>
    </row>
    <row r="17" spans="1:43" x14ac:dyDescent="0.25">
      <c r="A17" s="375" t="s">
        <v>207</v>
      </c>
    </row>
    <row r="18" spans="1:43" x14ac:dyDescent="0.25">
      <c r="A18" s="376" t="s">
        <v>292</v>
      </c>
      <c r="B18" s="374"/>
      <c r="C18" s="374"/>
      <c r="D18" s="374"/>
      <c r="E18" s="374"/>
      <c r="F18" s="374"/>
      <c r="G18" s="374"/>
      <c r="H18" s="374"/>
      <c r="I18" s="374"/>
      <c r="J18" s="374"/>
      <c r="K18" s="374"/>
      <c r="L18" s="374"/>
      <c r="M18" s="374"/>
    </row>
    <row r="19" spans="1:43" x14ac:dyDescent="0.25">
      <c r="A19" s="375" t="s">
        <v>293</v>
      </c>
      <c r="B19" s="7"/>
      <c r="C19" s="45"/>
      <c r="D19" s="45"/>
      <c r="E19" s="45"/>
      <c r="F19" s="7"/>
      <c r="G19" s="45"/>
      <c r="H19" s="7"/>
      <c r="I19" s="7"/>
      <c r="J19" s="45"/>
      <c r="K19" s="45"/>
      <c r="L19" s="7"/>
      <c r="M19" s="45"/>
    </row>
    <row r="20" spans="1:43" x14ac:dyDescent="0.25">
      <c r="B20" s="123"/>
      <c r="C20" s="123"/>
      <c r="D20" s="123"/>
      <c r="E20" s="230"/>
      <c r="F20" s="230"/>
      <c r="G20" s="230"/>
      <c r="H20" s="230"/>
      <c r="I20" s="230"/>
      <c r="J20" s="230"/>
      <c r="K20" s="148"/>
      <c r="L20" s="148"/>
    </row>
    <row r="21" spans="1:43" x14ac:dyDescent="0.25">
      <c r="A21" s="123"/>
      <c r="B21" s="123"/>
      <c r="C21" s="123"/>
      <c r="D21" s="149"/>
      <c r="E21" s="188"/>
      <c r="F21" s="230"/>
      <c r="J21" s="148"/>
      <c r="K21" s="148"/>
      <c r="L21" s="148"/>
    </row>
    <row r="22" spans="1:43" x14ac:dyDescent="0.25">
      <c r="A22" s="123"/>
      <c r="B22" s="123"/>
      <c r="C22" s="123"/>
      <c r="D22" s="123"/>
      <c r="E22" s="123"/>
      <c r="F22" s="123"/>
      <c r="G22" s="191"/>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row>
    <row r="23" spans="1:43" x14ac:dyDescent="0.25">
      <c r="A23" s="149"/>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row>
    <row r="24" spans="1:43" x14ac:dyDescent="0.25">
      <c r="A24" s="149"/>
      <c r="B24" s="149"/>
      <c r="C24" s="149"/>
      <c r="D24" s="149"/>
      <c r="E24" s="149"/>
      <c r="F24" s="149"/>
      <c r="G24" s="149"/>
      <c r="H24" s="149"/>
      <c r="I24" s="149"/>
      <c r="J24" s="149"/>
      <c r="K24" s="149"/>
      <c r="L24" s="149"/>
      <c r="M24" s="149"/>
    </row>
    <row r="25" spans="1:43" x14ac:dyDescent="0.25">
      <c r="A25" s="149"/>
      <c r="B25" s="149"/>
      <c r="C25" s="149"/>
      <c r="D25" s="149"/>
      <c r="E25" s="149"/>
      <c r="F25" s="149"/>
      <c r="G25" s="149"/>
      <c r="H25" s="149"/>
      <c r="I25" s="149"/>
      <c r="J25" s="149"/>
      <c r="K25" s="149"/>
      <c r="L25" s="149"/>
      <c r="M25" s="149"/>
    </row>
    <row r="26" spans="1:43" x14ac:dyDescent="0.25">
      <c r="A26" s="149"/>
      <c r="B26" s="149"/>
      <c r="C26" s="149"/>
      <c r="D26" s="149"/>
      <c r="E26" s="149"/>
      <c r="F26" s="149"/>
      <c r="G26" s="149"/>
      <c r="H26" s="149"/>
      <c r="I26" s="149"/>
      <c r="J26" s="149"/>
      <c r="K26" s="149"/>
      <c r="L26" s="149"/>
      <c r="M26" s="149"/>
    </row>
    <row r="27" spans="1:43" x14ac:dyDescent="0.25">
      <c r="A27" s="149"/>
      <c r="B27" s="149"/>
      <c r="C27" s="149"/>
      <c r="D27" s="149"/>
      <c r="E27" s="149"/>
      <c r="F27" s="149"/>
      <c r="G27" s="149"/>
      <c r="H27" s="149"/>
      <c r="I27" s="149"/>
      <c r="J27" s="149"/>
      <c r="K27" s="149"/>
      <c r="L27" s="149"/>
      <c r="M27" s="149"/>
    </row>
    <row r="28" spans="1:43" x14ac:dyDescent="0.25">
      <c r="A28" s="149"/>
      <c r="B28" s="149"/>
      <c r="C28" s="149"/>
      <c r="D28" s="149"/>
      <c r="E28" s="149"/>
      <c r="F28" s="149"/>
      <c r="G28" s="149"/>
      <c r="H28" s="149"/>
      <c r="I28" s="149"/>
      <c r="J28" s="149"/>
      <c r="K28" s="149"/>
      <c r="L28" s="149"/>
      <c r="M28" s="149"/>
    </row>
    <row r="29" spans="1:43" x14ac:dyDescent="0.25">
      <c r="A29" s="149"/>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row>
    <row r="30" spans="1:43" x14ac:dyDescent="0.25">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row>
    <row r="31" spans="1:43" x14ac:dyDescent="0.25">
      <c r="A31" s="149"/>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row>
    <row r="32" spans="1:43" x14ac:dyDescent="0.25">
      <c r="A32" s="149"/>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row>
    <row r="33" spans="1:41" x14ac:dyDescent="0.25">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row>
    <row r="34" spans="1:41" x14ac:dyDescent="0.25">
      <c r="A34" s="149"/>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row>
    <row r="35" spans="1:41" x14ac:dyDescent="0.25">
      <c r="A35" s="149"/>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row>
    <row r="36" spans="1:41" x14ac:dyDescent="0.25">
      <c r="A36" s="149"/>
      <c r="B36" s="149"/>
      <c r="C36" s="149"/>
      <c r="D36" s="149"/>
      <c r="E36" s="149"/>
      <c r="F36" s="149"/>
      <c r="G36" s="149"/>
      <c r="H36" s="149"/>
      <c r="I36" s="149"/>
      <c r="J36" s="149"/>
      <c r="K36" s="149"/>
      <c r="L36" s="149"/>
      <c r="M36" s="149"/>
    </row>
    <row r="37" spans="1:41" x14ac:dyDescent="0.25">
      <c r="A37" s="149"/>
      <c r="B37" s="149"/>
      <c r="C37" s="149"/>
      <c r="D37" s="149"/>
      <c r="E37" s="149"/>
      <c r="F37" s="149"/>
      <c r="G37" s="149"/>
      <c r="H37" s="149"/>
      <c r="I37" s="149"/>
      <c r="J37" s="149"/>
      <c r="K37" s="149"/>
      <c r="L37" s="149"/>
      <c r="M37" s="149"/>
    </row>
  </sheetData>
  <mergeCells count="11">
    <mergeCell ref="A1:M1"/>
    <mergeCell ref="B2:G2"/>
    <mergeCell ref="H2:M2"/>
    <mergeCell ref="B4:G4"/>
    <mergeCell ref="H4:M4"/>
    <mergeCell ref="B7:G7"/>
    <mergeCell ref="H7:M7"/>
    <mergeCell ref="B10:G10"/>
    <mergeCell ref="H10:M10"/>
    <mergeCell ref="B14:G14"/>
    <mergeCell ref="H14:M14"/>
  </mergeCells>
  <pageMargins left="0.70866141732283472" right="0.70866141732283472" top="0.74803149606299213" bottom="0.74803149606299213" header="0.31496062992125984" footer="0.31496062992125984"/>
  <pageSetup paperSize="9" orientation="landscape" r:id="rId1"/>
  <headerFooter>
    <oddHeader>&amp;LStatistik over den grønne produktion i Danmark</oddHeader>
    <oddFooter>&amp;CSide &amp;P af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Layout" topLeftCell="A3" zoomScale="120" zoomScaleNormal="110" zoomScalePageLayoutView="120" workbookViewId="0">
      <selection sqref="A1:G1"/>
    </sheetView>
  </sheetViews>
  <sheetFormatPr defaultRowHeight="15" x14ac:dyDescent="0.25"/>
  <cols>
    <col min="1" max="1" width="22.42578125" bestFit="1" customWidth="1"/>
    <col min="2" max="2" width="6.42578125" bestFit="1" customWidth="1"/>
    <col min="3" max="3" width="6" bestFit="1" customWidth="1"/>
    <col min="4" max="4" width="6.140625" bestFit="1" customWidth="1"/>
    <col min="5" max="5" width="5.85546875" bestFit="1" customWidth="1"/>
    <col min="6" max="6" width="5.5703125" bestFit="1" customWidth="1"/>
    <col min="7" max="7" width="5.85546875" bestFit="1" customWidth="1"/>
    <col min="8" max="8" width="4.7109375" customWidth="1"/>
    <col min="9" max="9" width="4.5703125" customWidth="1"/>
    <col min="10" max="10" width="14.85546875" customWidth="1"/>
  </cols>
  <sheetData>
    <row r="1" spans="1:10" ht="15.75" thickBot="1" x14ac:dyDescent="0.3">
      <c r="A1" s="401" t="s">
        <v>82</v>
      </c>
      <c r="B1" s="401"/>
      <c r="C1" s="401"/>
      <c r="D1" s="401"/>
      <c r="E1" s="401"/>
      <c r="F1" s="401"/>
      <c r="G1" s="401"/>
      <c r="H1" s="124"/>
      <c r="I1" s="124"/>
    </row>
    <row r="2" spans="1:10" x14ac:dyDescent="0.25">
      <c r="A2" s="36"/>
      <c r="B2" s="422" t="s">
        <v>0</v>
      </c>
      <c r="C2" s="423"/>
      <c r="D2" s="424"/>
      <c r="E2" s="422" t="s">
        <v>67</v>
      </c>
      <c r="F2" s="423"/>
      <c r="G2" s="424"/>
    </row>
    <row r="3" spans="1:10" x14ac:dyDescent="0.25">
      <c r="A3" s="35"/>
      <c r="B3" s="240">
        <v>2005</v>
      </c>
      <c r="C3" s="83">
        <v>2007</v>
      </c>
      <c r="D3" s="83">
        <v>2009</v>
      </c>
      <c r="E3" s="240">
        <v>2005</v>
      </c>
      <c r="F3" s="83">
        <v>2007</v>
      </c>
      <c r="G3" s="241">
        <v>2009</v>
      </c>
    </row>
    <row r="4" spans="1:10" x14ac:dyDescent="0.25">
      <c r="A4" s="61"/>
      <c r="B4" s="416" t="s">
        <v>12</v>
      </c>
      <c r="C4" s="417"/>
      <c r="D4" s="417"/>
      <c r="E4" s="416" t="s">
        <v>12</v>
      </c>
      <c r="F4" s="417"/>
      <c r="G4" s="418"/>
    </row>
    <row r="5" spans="1:10" x14ac:dyDescent="0.25">
      <c r="A5" s="74" t="s">
        <v>66</v>
      </c>
      <c r="B5" s="80"/>
      <c r="C5" s="81"/>
      <c r="D5" s="82"/>
      <c r="E5" s="81"/>
      <c r="F5" s="81"/>
      <c r="G5" s="82"/>
    </row>
    <row r="6" spans="1:10" x14ac:dyDescent="0.25">
      <c r="A6" s="16" t="s">
        <v>64</v>
      </c>
      <c r="B6" s="242">
        <v>17103.895834858788</v>
      </c>
      <c r="C6" s="175">
        <v>20032.139809483146</v>
      </c>
      <c r="D6" s="203">
        <v>21910.985971787519</v>
      </c>
      <c r="E6" s="175">
        <v>5042.1220802750313</v>
      </c>
      <c r="F6" s="175">
        <v>5355.457504674614</v>
      </c>
      <c r="G6" s="203">
        <v>6242.8041706543545</v>
      </c>
    </row>
    <row r="7" spans="1:10" x14ac:dyDescent="0.25">
      <c r="A7" s="35" t="s">
        <v>186</v>
      </c>
      <c r="B7" s="416" t="s">
        <v>184</v>
      </c>
      <c r="C7" s="443"/>
      <c r="D7" s="444"/>
      <c r="E7" s="416" t="s">
        <v>184</v>
      </c>
      <c r="F7" s="443"/>
      <c r="G7" s="444"/>
    </row>
    <row r="8" spans="1:10" x14ac:dyDescent="0.25">
      <c r="A8" s="236" t="s">
        <v>185</v>
      </c>
      <c r="B8" s="8"/>
      <c r="C8" s="8"/>
      <c r="D8" s="214"/>
      <c r="E8" s="8"/>
      <c r="F8" s="8"/>
      <c r="G8" s="214"/>
      <c r="H8" s="8"/>
      <c r="J8" s="224"/>
    </row>
    <row r="9" spans="1:10" x14ac:dyDescent="0.25">
      <c r="A9" s="237"/>
      <c r="B9" s="8">
        <v>12.972411814517622</v>
      </c>
      <c r="C9" s="8">
        <v>6.2175152800023277</v>
      </c>
      <c r="D9" s="214">
        <v>6.3997144434432922</v>
      </c>
      <c r="E9" s="8">
        <v>17.190379355718889</v>
      </c>
      <c r="F9" s="8">
        <v>8.6063358552242164</v>
      </c>
      <c r="G9" s="214">
        <v>8.208860373290717</v>
      </c>
      <c r="H9" s="8"/>
      <c r="J9" s="224"/>
    </row>
    <row r="10" spans="1:10" ht="12" customHeight="1" x14ac:dyDescent="0.25">
      <c r="A10" s="238" t="s">
        <v>83</v>
      </c>
      <c r="B10" s="4"/>
      <c r="C10" s="4"/>
      <c r="D10" s="5"/>
      <c r="E10" s="164"/>
      <c r="F10" s="164"/>
      <c r="G10" s="215"/>
    </row>
    <row r="11" spans="1:10" ht="12" customHeight="1" x14ac:dyDescent="0.25">
      <c r="A11" s="237"/>
      <c r="B11" s="4">
        <v>12.972411814517622</v>
      </c>
      <c r="C11" s="4">
        <v>5.5199985647292023</v>
      </c>
      <c r="D11" s="5">
        <v>6.3538845784261238</v>
      </c>
      <c r="E11" s="164">
        <v>17.190379355718889</v>
      </c>
      <c r="F11" s="164">
        <v>7.9104295187805516</v>
      </c>
      <c r="G11" s="215">
        <v>8.1429463448870454</v>
      </c>
    </row>
    <row r="12" spans="1:10" ht="12" customHeight="1" x14ac:dyDescent="0.25">
      <c r="A12" s="236" t="s">
        <v>84</v>
      </c>
      <c r="B12" s="4"/>
      <c r="C12" s="4"/>
      <c r="D12" s="5"/>
      <c r="E12" s="164"/>
      <c r="F12" s="164"/>
      <c r="G12" s="215"/>
    </row>
    <row r="13" spans="1:10" ht="12" customHeight="1" x14ac:dyDescent="0.25">
      <c r="A13" s="237"/>
      <c r="B13" s="4">
        <v>11.958581152718107</v>
      </c>
      <c r="C13" s="4">
        <v>5.6060501952707398</v>
      </c>
      <c r="D13" s="5">
        <v>5.7057915253726037</v>
      </c>
      <c r="E13" s="164">
        <v>15.505689643876536</v>
      </c>
      <c r="F13" s="164">
        <v>7.3637180407655132</v>
      </c>
      <c r="G13" s="215">
        <v>6.9571025674230915</v>
      </c>
    </row>
    <row r="14" spans="1:10" ht="12" customHeight="1" x14ac:dyDescent="0.25">
      <c r="A14" s="236" t="s">
        <v>86</v>
      </c>
      <c r="B14" s="4"/>
      <c r="C14" s="4"/>
      <c r="D14" s="5"/>
      <c r="E14" s="164"/>
      <c r="F14" s="164"/>
      <c r="G14" s="215"/>
    </row>
    <row r="15" spans="1:10" ht="12" customHeight="1" x14ac:dyDescent="0.25">
      <c r="A15" s="237"/>
      <c r="B15" s="4">
        <v>8.3824635937338012</v>
      </c>
      <c r="C15" s="4">
        <v>3.4123627439463822</v>
      </c>
      <c r="D15" s="5">
        <v>3.6629993056049686</v>
      </c>
      <c r="E15" s="164">
        <v>11.476451154777953</v>
      </c>
      <c r="F15" s="164">
        <v>5.486988924650829</v>
      </c>
      <c r="G15" s="215">
        <v>5.5037328482916488</v>
      </c>
    </row>
    <row r="16" spans="1:10" ht="12" customHeight="1" x14ac:dyDescent="0.25">
      <c r="A16" s="236" t="s">
        <v>85</v>
      </c>
      <c r="B16" s="4"/>
      <c r="C16" s="4"/>
      <c r="D16" s="5"/>
      <c r="E16" s="164"/>
      <c r="F16" s="164"/>
      <c r="G16" s="215"/>
    </row>
    <row r="17" spans="1:7" ht="12" customHeight="1" x14ac:dyDescent="0.25">
      <c r="A17" s="237"/>
      <c r="B17" s="4">
        <v>4.5167735523641008</v>
      </c>
      <c r="C17" s="4">
        <v>1.3798666640530215</v>
      </c>
      <c r="D17" s="5">
        <v>2.5966240854684424</v>
      </c>
      <c r="E17" s="164">
        <v>7.7105911572092802</v>
      </c>
      <c r="F17" s="164">
        <v>2.8418238593819245</v>
      </c>
      <c r="G17" s="215">
        <v>3.9453112879366454</v>
      </c>
    </row>
    <row r="18" spans="1:7" ht="22.5" customHeight="1" x14ac:dyDescent="0.25">
      <c r="A18" s="239" t="s">
        <v>87</v>
      </c>
      <c r="B18" s="46"/>
      <c r="C18" s="31"/>
      <c r="D18" s="32"/>
      <c r="E18" s="31"/>
      <c r="F18" s="31"/>
      <c r="G18" s="32"/>
    </row>
    <row r="19" spans="1:7" ht="11.85" customHeight="1" thickBot="1" x14ac:dyDescent="0.3">
      <c r="A19" s="246"/>
      <c r="B19" s="48">
        <v>6.7206807820968857</v>
      </c>
      <c r="C19" s="48">
        <v>2.8883039752760311</v>
      </c>
      <c r="D19" s="49">
        <v>2.6000847211250933</v>
      </c>
      <c r="E19" s="48">
        <v>8.4905273012809541</v>
      </c>
      <c r="F19" s="48">
        <v>4.3127897104469994</v>
      </c>
      <c r="G19" s="49">
        <v>3.9893431854323045</v>
      </c>
    </row>
    <row r="20" spans="1:7" ht="12" customHeight="1" x14ac:dyDescent="0.25">
      <c r="A20" s="441" t="s">
        <v>294</v>
      </c>
      <c r="B20" s="441"/>
      <c r="C20" s="441"/>
      <c r="D20" s="441"/>
      <c r="E20" s="441"/>
      <c r="F20" s="441"/>
      <c r="G20" s="441"/>
    </row>
    <row r="21" spans="1:7" ht="17.25" customHeight="1" x14ac:dyDescent="0.25">
      <c r="A21" s="442"/>
      <c r="B21" s="442"/>
      <c r="C21" s="442"/>
      <c r="D21" s="442"/>
      <c r="E21" s="442"/>
      <c r="F21" s="442"/>
      <c r="G21" s="442"/>
    </row>
    <row r="22" spans="1:7" x14ac:dyDescent="0.25">
      <c r="A22" s="168" t="s">
        <v>208</v>
      </c>
    </row>
  </sheetData>
  <mergeCells count="8">
    <mergeCell ref="A1:G1"/>
    <mergeCell ref="B4:D4"/>
    <mergeCell ref="E4:G4"/>
    <mergeCell ref="A20:G21"/>
    <mergeCell ref="B7:D7"/>
    <mergeCell ref="E7:G7"/>
    <mergeCell ref="E2:G2"/>
    <mergeCell ref="B2:D2"/>
  </mergeCells>
  <pageMargins left="0.70866141732283472" right="0.70866141732283472" top="0.74803149606299213" bottom="0.74803149606299213" header="0.31496062992125984" footer="0.31496062992125984"/>
  <pageSetup paperSize="9" orientation="landscape" r:id="rId1"/>
  <headerFooter>
    <oddHeader>&amp;LStatistik over den grønne produktion i Danmark</oddHeader>
    <oddFooter>&amp;CSide &amp;P af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view="pageLayout" zoomScaleNormal="150" workbookViewId="0">
      <selection sqref="A1:M1"/>
    </sheetView>
  </sheetViews>
  <sheetFormatPr defaultRowHeight="15" x14ac:dyDescent="0.25"/>
  <cols>
    <col min="1" max="1" width="19.85546875" customWidth="1"/>
    <col min="2" max="2" width="4.7109375" bestFit="1" customWidth="1"/>
    <col min="3" max="3" width="5" bestFit="1" customWidth="1"/>
    <col min="4" max="5" width="4.85546875" bestFit="1" customWidth="1"/>
    <col min="6" max="6" width="4.85546875" customWidth="1"/>
    <col min="7" max="11" width="4.85546875" bestFit="1" customWidth="1"/>
    <col min="12" max="12" width="4.85546875" customWidth="1"/>
    <col min="13" max="13" width="4.85546875" bestFit="1" customWidth="1"/>
    <col min="14" max="15" width="9.28515625" bestFit="1" customWidth="1"/>
  </cols>
  <sheetData>
    <row r="1" spans="1:26" ht="15.75" thickBot="1" x14ac:dyDescent="0.3">
      <c r="A1" s="450" t="s">
        <v>147</v>
      </c>
      <c r="B1" s="451"/>
      <c r="C1" s="451"/>
      <c r="D1" s="451"/>
      <c r="E1" s="451"/>
      <c r="F1" s="451"/>
      <c r="G1" s="451"/>
      <c r="H1" s="451"/>
      <c r="I1" s="451"/>
      <c r="J1" s="451"/>
      <c r="K1" s="451"/>
      <c r="L1" s="451"/>
      <c r="M1" s="452"/>
    </row>
    <row r="2" spans="1:26" x14ac:dyDescent="0.25">
      <c r="A2" s="1"/>
      <c r="B2" s="445" t="s">
        <v>0</v>
      </c>
      <c r="C2" s="446"/>
      <c r="D2" s="446"/>
      <c r="E2" s="446"/>
      <c r="F2" s="446"/>
      <c r="G2" s="447"/>
      <c r="H2" s="412" t="s">
        <v>67</v>
      </c>
      <c r="I2" s="448"/>
      <c r="J2" s="448"/>
      <c r="K2" s="448"/>
      <c r="L2" s="448"/>
      <c r="M2" s="449"/>
    </row>
    <row r="3" spans="1:26" x14ac:dyDescent="0.25">
      <c r="A3" s="1"/>
      <c r="B3" s="78">
        <v>2005</v>
      </c>
      <c r="C3" s="84">
        <v>2006</v>
      </c>
      <c r="D3" s="84">
        <v>2007</v>
      </c>
      <c r="E3" s="84">
        <v>2008</v>
      </c>
      <c r="F3" s="84">
        <v>2009</v>
      </c>
      <c r="G3" s="85">
        <v>2010</v>
      </c>
      <c r="H3" s="37">
        <v>2005</v>
      </c>
      <c r="I3" s="84">
        <v>2006</v>
      </c>
      <c r="J3" s="84">
        <v>2007</v>
      </c>
      <c r="K3" s="84">
        <v>2008</v>
      </c>
      <c r="L3" s="84">
        <v>2009</v>
      </c>
      <c r="M3" s="85">
        <v>2010</v>
      </c>
    </row>
    <row r="4" spans="1:26" ht="12" customHeight="1" x14ac:dyDescent="0.25">
      <c r="A4" s="1"/>
      <c r="B4" s="419" t="s">
        <v>133</v>
      </c>
      <c r="C4" s="420"/>
      <c r="D4" s="420"/>
      <c r="E4" s="420"/>
      <c r="F4" s="420"/>
      <c r="G4" s="421"/>
      <c r="H4" s="419" t="s">
        <v>133</v>
      </c>
      <c r="I4" s="420"/>
      <c r="J4" s="420"/>
      <c r="K4" s="420"/>
      <c r="L4" s="420"/>
      <c r="M4" s="421"/>
      <c r="Q4" s="123"/>
      <c r="R4" s="123"/>
      <c r="S4" s="123"/>
      <c r="T4" s="123"/>
      <c r="U4" s="123"/>
      <c r="W4" s="123"/>
      <c r="X4" s="123"/>
      <c r="Y4" s="123"/>
      <c r="Z4" s="123"/>
    </row>
    <row r="5" spans="1:26" ht="12" customHeight="1" x14ac:dyDescent="0.25">
      <c r="A5" s="55" t="s">
        <v>153</v>
      </c>
      <c r="B5" s="24"/>
      <c r="C5" s="111"/>
      <c r="D5" s="111"/>
      <c r="E5" s="111"/>
      <c r="F5" s="111"/>
      <c r="G5" s="112"/>
      <c r="H5" s="24"/>
      <c r="I5" s="111"/>
      <c r="J5" s="111"/>
      <c r="K5" s="111"/>
      <c r="L5" s="111"/>
      <c r="M5" s="112"/>
      <c r="Q5" s="123"/>
      <c r="W5" s="123"/>
      <c r="X5" s="123"/>
      <c r="Y5" s="123"/>
      <c r="Z5" s="123"/>
    </row>
    <row r="6" spans="1:26" ht="12" customHeight="1" x14ac:dyDescent="0.25">
      <c r="A6" s="244" t="s">
        <v>148</v>
      </c>
      <c r="B6" s="105"/>
      <c r="C6" s="51"/>
      <c r="D6" s="51"/>
      <c r="E6" s="51"/>
      <c r="F6" s="51"/>
      <c r="G6" s="52"/>
      <c r="H6" s="105"/>
      <c r="I6" s="51"/>
      <c r="J6" s="51"/>
      <c r="K6" s="51"/>
      <c r="L6" s="51"/>
      <c r="M6" s="52"/>
      <c r="Q6" s="123"/>
      <c r="W6" s="123"/>
      <c r="X6" s="123"/>
      <c r="Y6" s="123"/>
      <c r="Z6" s="123"/>
    </row>
    <row r="7" spans="1:26" ht="12" customHeight="1" x14ac:dyDescent="0.25">
      <c r="A7" s="245"/>
      <c r="B7" s="105" t="s">
        <v>219</v>
      </c>
      <c r="C7" s="51">
        <v>51.442350708204962</v>
      </c>
      <c r="D7" s="51">
        <v>42.872273024342448</v>
      </c>
      <c r="E7" s="51">
        <v>41.307097770582715</v>
      </c>
      <c r="F7" s="51">
        <v>43.58731029715986</v>
      </c>
      <c r="G7" s="52">
        <v>46.794818335169744</v>
      </c>
      <c r="H7" s="105" t="s">
        <v>219</v>
      </c>
      <c r="I7" s="51">
        <v>53.097091209428314</v>
      </c>
      <c r="J7" s="51">
        <v>46.137265308654932</v>
      </c>
      <c r="K7" s="51">
        <v>50.054223823109091</v>
      </c>
      <c r="L7" s="51">
        <v>46.042766513868408</v>
      </c>
      <c r="M7" s="52">
        <v>49.867533364618318</v>
      </c>
      <c r="Q7" s="123"/>
      <c r="W7" s="123"/>
      <c r="X7" s="123"/>
      <c r="Y7" s="123"/>
      <c r="Z7" s="123"/>
    </row>
    <row r="8" spans="1:26" ht="12" customHeight="1" x14ac:dyDescent="0.25">
      <c r="A8" s="244" t="s">
        <v>149</v>
      </c>
      <c r="B8" s="105"/>
      <c r="C8" s="51"/>
      <c r="D8" s="51"/>
      <c r="E8" s="51"/>
      <c r="F8" s="51"/>
      <c r="G8" s="52"/>
      <c r="H8" s="105"/>
      <c r="I8" s="51"/>
      <c r="J8" s="51"/>
      <c r="K8" s="51"/>
      <c r="L8" s="51"/>
      <c r="M8" s="52"/>
      <c r="Q8" s="123"/>
      <c r="W8" s="123"/>
      <c r="X8" s="123"/>
      <c r="Y8" s="123"/>
      <c r="Z8" s="123"/>
    </row>
    <row r="9" spans="1:26" ht="12" customHeight="1" x14ac:dyDescent="0.25">
      <c r="A9" s="245"/>
      <c r="B9" s="105" t="s">
        <v>219</v>
      </c>
      <c r="C9" s="51">
        <v>23.403126624989735</v>
      </c>
      <c r="D9" s="51">
        <v>21.317122835583483</v>
      </c>
      <c r="E9" s="51">
        <v>22.135853054342974</v>
      </c>
      <c r="F9" s="51">
        <v>21.51096425047475</v>
      </c>
      <c r="G9" s="52">
        <v>22.394285853403364</v>
      </c>
      <c r="H9" s="105" t="s">
        <v>219</v>
      </c>
      <c r="I9" s="51">
        <v>27.993787542508276</v>
      </c>
      <c r="J9" s="51">
        <v>24.960000716116358</v>
      </c>
      <c r="K9" s="51">
        <v>27.182139532158661</v>
      </c>
      <c r="L9" s="51">
        <v>23.451676705528325</v>
      </c>
      <c r="M9" s="52">
        <v>22.941282764919031</v>
      </c>
      <c r="Q9" s="123"/>
      <c r="W9" s="123"/>
      <c r="X9" s="123"/>
      <c r="Y9" s="123"/>
      <c r="Z9" s="123"/>
    </row>
    <row r="10" spans="1:26" ht="12" customHeight="1" x14ac:dyDescent="0.25">
      <c r="A10" s="244" t="s">
        <v>150</v>
      </c>
      <c r="B10" s="105"/>
      <c r="C10" s="51"/>
      <c r="D10" s="51"/>
      <c r="E10" s="51"/>
      <c r="F10" s="51"/>
      <c r="G10" s="52"/>
      <c r="H10" s="105"/>
      <c r="I10" s="51"/>
      <c r="J10" s="51"/>
      <c r="K10" s="51"/>
      <c r="L10" s="51"/>
      <c r="M10" s="52"/>
      <c r="N10" s="189"/>
      <c r="O10" s="189"/>
      <c r="Q10" s="123"/>
      <c r="W10" s="123"/>
      <c r="X10" s="123"/>
      <c r="Y10" s="123"/>
      <c r="Z10" s="123"/>
    </row>
    <row r="11" spans="1:26" ht="12" customHeight="1" x14ac:dyDescent="0.25">
      <c r="A11" s="245"/>
      <c r="B11" s="105" t="s">
        <v>219</v>
      </c>
      <c r="C11" s="51">
        <v>28.338391889660404</v>
      </c>
      <c r="D11" s="51">
        <v>15.523905344337912</v>
      </c>
      <c r="E11" s="51">
        <v>19.905046670355688</v>
      </c>
      <c r="F11" s="51">
        <v>20.557964741435715</v>
      </c>
      <c r="G11" s="52">
        <v>24.944717656031017</v>
      </c>
      <c r="H11" s="105" t="s">
        <v>219</v>
      </c>
      <c r="I11" s="51">
        <v>27.490065937048481</v>
      </c>
      <c r="J11" s="51">
        <v>16.476978576128637</v>
      </c>
      <c r="K11" s="51">
        <v>25.497346544495624</v>
      </c>
      <c r="L11" s="51">
        <v>22.168194521943008</v>
      </c>
      <c r="M11" s="52">
        <v>26.510224907744778</v>
      </c>
      <c r="N11" s="189"/>
      <c r="O11" s="189"/>
      <c r="Q11" s="123"/>
      <c r="W11" s="123"/>
      <c r="X11" s="123"/>
      <c r="Y11" s="123"/>
      <c r="Z11" s="123"/>
    </row>
    <row r="12" spans="1:26" ht="12" customHeight="1" x14ac:dyDescent="0.25">
      <c r="A12" s="244" t="s">
        <v>151</v>
      </c>
      <c r="B12" s="105"/>
      <c r="C12" s="51"/>
      <c r="D12" s="51"/>
      <c r="E12" s="51"/>
      <c r="F12" s="51"/>
      <c r="G12" s="52"/>
      <c r="H12" s="105"/>
      <c r="I12" s="51"/>
      <c r="J12" s="51"/>
      <c r="K12" s="51"/>
      <c r="L12" s="51"/>
      <c r="M12" s="52"/>
      <c r="Q12" s="123"/>
      <c r="W12" s="123"/>
      <c r="X12" s="123"/>
      <c r="Y12" s="123"/>
      <c r="Z12" s="123"/>
    </row>
    <row r="13" spans="1:26" ht="12" customHeight="1" x14ac:dyDescent="0.25">
      <c r="A13" s="245"/>
      <c r="B13" s="105" t="s">
        <v>219</v>
      </c>
      <c r="C13" s="51">
        <v>35.326546824427552</v>
      </c>
      <c r="D13" s="51">
        <v>26.598180192799681</v>
      </c>
      <c r="E13" s="51">
        <v>26.654590016614787</v>
      </c>
      <c r="F13" s="51">
        <v>27.050147067946089</v>
      </c>
      <c r="G13" s="52">
        <v>28.709068704835673</v>
      </c>
      <c r="H13" s="105" t="s">
        <v>219</v>
      </c>
      <c r="I13" s="51">
        <v>39.529511621507353</v>
      </c>
      <c r="J13" s="51">
        <v>28.782818840620671</v>
      </c>
      <c r="K13" s="51">
        <v>32.518081517392595</v>
      </c>
      <c r="L13" s="51">
        <v>30.466692832945945</v>
      </c>
      <c r="M13" s="52">
        <v>30.46813900646314</v>
      </c>
      <c r="Q13" s="123"/>
      <c r="W13" s="123"/>
      <c r="X13" s="123"/>
      <c r="Y13" s="123"/>
      <c r="Z13" s="123"/>
    </row>
    <row r="14" spans="1:26" ht="12" customHeight="1" x14ac:dyDescent="0.25">
      <c r="A14" s="244" t="s">
        <v>152</v>
      </c>
      <c r="B14" s="105"/>
      <c r="C14" s="51"/>
      <c r="D14" s="51"/>
      <c r="E14" s="51"/>
      <c r="F14" s="51"/>
      <c r="G14" s="52"/>
      <c r="H14" s="105"/>
      <c r="I14" s="51"/>
      <c r="J14" s="51"/>
      <c r="K14" s="51"/>
      <c r="L14" s="51"/>
      <c r="M14" s="52"/>
      <c r="Q14" s="123"/>
      <c r="W14" s="123"/>
      <c r="X14" s="123"/>
      <c r="Y14" s="123"/>
      <c r="Z14" s="123"/>
    </row>
    <row r="15" spans="1:26" ht="12" customHeight="1" thickBot="1" x14ac:dyDescent="0.3">
      <c r="A15" s="278"/>
      <c r="B15" s="122" t="s">
        <v>219</v>
      </c>
      <c r="C15" s="53">
        <v>35.658196221696656</v>
      </c>
      <c r="D15" s="53">
        <v>24.49133663419514</v>
      </c>
      <c r="E15" s="53">
        <v>22.82279988824498</v>
      </c>
      <c r="F15" s="53">
        <v>23.487871075515393</v>
      </c>
      <c r="G15" s="53">
        <v>24.441696474447717</v>
      </c>
      <c r="H15" s="122" t="s">
        <v>219</v>
      </c>
      <c r="I15" s="53">
        <v>34.968578722230362</v>
      </c>
      <c r="J15" s="53">
        <v>26.883129458203221</v>
      </c>
      <c r="K15" s="53">
        <v>27.178796608116855</v>
      </c>
      <c r="L15" s="53">
        <v>24.054392775409948</v>
      </c>
      <c r="M15" s="54">
        <v>25.991343821410062</v>
      </c>
      <c r="Q15" s="123"/>
      <c r="W15" s="123"/>
      <c r="X15" s="123"/>
      <c r="Y15" s="123"/>
      <c r="Z15" s="123"/>
    </row>
    <row r="16" spans="1:26" ht="12" customHeight="1" x14ac:dyDescent="0.25">
      <c r="A16" s="13" t="s">
        <v>295</v>
      </c>
      <c r="B16" s="13"/>
      <c r="C16" s="96"/>
      <c r="D16" s="96"/>
      <c r="E16" s="96"/>
      <c r="F16" s="96"/>
      <c r="G16" s="96"/>
      <c r="H16" s="96"/>
      <c r="I16" s="96"/>
      <c r="J16" s="96"/>
      <c r="K16" s="96"/>
      <c r="L16" s="96"/>
      <c r="M16" s="96"/>
      <c r="Q16" s="123"/>
      <c r="W16" s="123"/>
      <c r="X16" s="123"/>
      <c r="Y16" s="123"/>
      <c r="Z16" s="123"/>
    </row>
    <row r="17" spans="1:26" x14ac:dyDescent="0.25">
      <c r="A17" s="13" t="s">
        <v>266</v>
      </c>
      <c r="C17" s="96"/>
      <c r="D17" s="96"/>
      <c r="E17" s="96"/>
      <c r="F17" s="96"/>
      <c r="G17" s="96"/>
      <c r="H17" s="96"/>
      <c r="I17" s="96"/>
      <c r="J17" s="96"/>
      <c r="K17" s="96"/>
      <c r="L17" s="96"/>
      <c r="M17" s="96"/>
      <c r="Q17" s="123"/>
      <c r="W17" s="123"/>
      <c r="X17" s="123"/>
      <c r="Y17" s="123"/>
      <c r="Z17" s="123"/>
    </row>
    <row r="18" spans="1:26" x14ac:dyDescent="0.25">
      <c r="A18" s="13" t="s">
        <v>208</v>
      </c>
      <c r="Q18" s="123"/>
      <c r="W18" s="123"/>
      <c r="X18" s="123"/>
      <c r="Y18" s="123"/>
      <c r="Z18" s="123"/>
    </row>
    <row r="19" spans="1:26" x14ac:dyDescent="0.25">
      <c r="C19" s="123"/>
      <c r="D19" s="123"/>
      <c r="E19" s="123"/>
      <c r="F19" s="123"/>
      <c r="G19" s="123"/>
      <c r="H19" s="123"/>
      <c r="I19" s="123"/>
      <c r="J19" s="123"/>
      <c r="K19" s="123"/>
      <c r="L19" s="123"/>
      <c r="M19" s="123"/>
      <c r="N19" s="123"/>
      <c r="O19" s="123"/>
      <c r="Q19" s="123"/>
      <c r="W19" s="123"/>
      <c r="X19" s="123"/>
      <c r="Y19" s="123"/>
      <c r="Z19" s="123"/>
    </row>
    <row r="20" spans="1:26" x14ac:dyDescent="0.25">
      <c r="C20" s="123"/>
      <c r="D20" s="123"/>
      <c r="E20" s="123"/>
      <c r="F20" s="123"/>
      <c r="G20" s="123"/>
      <c r="H20" s="123"/>
      <c r="I20" s="123"/>
      <c r="J20" s="123"/>
      <c r="K20" s="123"/>
      <c r="L20" s="123"/>
      <c r="M20" s="123"/>
      <c r="N20" s="123"/>
      <c r="O20" s="123"/>
    </row>
    <row r="21" spans="1:26" x14ac:dyDescent="0.25">
      <c r="C21" s="123"/>
      <c r="D21" s="123"/>
      <c r="E21" s="123"/>
      <c r="F21" s="123"/>
      <c r="G21" s="123"/>
      <c r="H21" s="123"/>
      <c r="I21" s="123"/>
      <c r="J21" s="123"/>
      <c r="K21" s="123"/>
      <c r="L21" s="123"/>
      <c r="M21" s="123"/>
      <c r="N21" s="123"/>
      <c r="O21" s="123"/>
    </row>
    <row r="22" spans="1:26" x14ac:dyDescent="0.25">
      <c r="C22" s="123"/>
      <c r="D22" s="123"/>
      <c r="E22" s="123"/>
      <c r="F22" s="123"/>
      <c r="G22" s="123"/>
      <c r="H22" s="123"/>
      <c r="I22" s="123"/>
      <c r="J22" s="123"/>
      <c r="K22" s="123"/>
      <c r="L22" s="123"/>
      <c r="M22" s="123"/>
      <c r="N22" s="123"/>
      <c r="O22" s="123"/>
    </row>
    <row r="23" spans="1:26" x14ac:dyDescent="0.25">
      <c r="C23" s="123"/>
      <c r="D23" s="123"/>
      <c r="E23" s="123"/>
      <c r="F23" s="123"/>
      <c r="G23" s="123"/>
      <c r="H23" s="123"/>
      <c r="I23" s="123"/>
      <c r="J23" s="123"/>
      <c r="K23" s="123"/>
      <c r="L23" s="123"/>
      <c r="M23" s="123"/>
      <c r="N23" s="123"/>
      <c r="O23" s="123"/>
    </row>
  </sheetData>
  <mergeCells count="5">
    <mergeCell ref="B4:G4"/>
    <mergeCell ref="H4:M4"/>
    <mergeCell ref="B2:G2"/>
    <mergeCell ref="H2:M2"/>
    <mergeCell ref="A1:M1"/>
  </mergeCells>
  <pageMargins left="0.70866141732283472" right="0.70866141732283472" top="0.74803149606299213" bottom="0.74803149606299213" header="0.31496062992125984" footer="0.31496062992125984"/>
  <pageSetup paperSize="9" orientation="landscape" r:id="rId1"/>
  <headerFooter>
    <oddHeader>&amp;LStatistik over den grønne produktion i Danmark</oddHeader>
    <oddFooter>&amp;CSide &amp;P af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Layout" zoomScale="150" zoomScaleNormal="160" zoomScalePageLayoutView="150" workbookViewId="0">
      <selection sqref="A1:G1"/>
    </sheetView>
  </sheetViews>
  <sheetFormatPr defaultRowHeight="15" x14ac:dyDescent="0.25"/>
  <cols>
    <col min="1" max="1" width="28" customWidth="1"/>
    <col min="2" max="3" width="8" bestFit="1" customWidth="1"/>
    <col min="4" max="4" width="7.85546875" bestFit="1" customWidth="1"/>
    <col min="5" max="5" width="8" bestFit="1" customWidth="1"/>
    <col min="6" max="6" width="7.7109375" bestFit="1" customWidth="1"/>
    <col min="7" max="7" width="7.85546875" bestFit="1" customWidth="1"/>
  </cols>
  <sheetData>
    <row r="1" spans="1:12" ht="15.75" thickBot="1" x14ac:dyDescent="0.3">
      <c r="A1" s="401" t="s">
        <v>115</v>
      </c>
      <c r="B1" s="401"/>
      <c r="C1" s="401"/>
      <c r="D1" s="401"/>
      <c r="E1" s="401"/>
      <c r="F1" s="401"/>
      <c r="G1" s="401"/>
      <c r="H1" s="453"/>
      <c r="I1" s="453"/>
      <c r="J1" s="453"/>
      <c r="K1" s="453"/>
      <c r="L1" s="453"/>
    </row>
    <row r="2" spans="1:12" x14ac:dyDescent="0.25">
      <c r="A2" s="69"/>
      <c r="B2" s="89">
        <v>2005</v>
      </c>
      <c r="C2" s="87">
        <v>2006</v>
      </c>
      <c r="D2" s="87">
        <v>2007</v>
      </c>
      <c r="E2" s="87">
        <v>2008</v>
      </c>
      <c r="F2" s="87">
        <v>2009</v>
      </c>
      <c r="G2" s="88">
        <v>2010</v>
      </c>
      <c r="H2" s="228"/>
      <c r="I2" s="228"/>
      <c r="J2" s="228"/>
      <c r="K2" s="228"/>
      <c r="L2" s="228"/>
    </row>
    <row r="3" spans="1:12" x14ac:dyDescent="0.25">
      <c r="A3" s="86"/>
      <c r="B3" s="416" t="s">
        <v>88</v>
      </c>
      <c r="C3" s="417"/>
      <c r="D3" s="417"/>
      <c r="E3" s="417"/>
      <c r="F3" s="417"/>
      <c r="G3" s="418"/>
      <c r="H3" s="228"/>
      <c r="I3" s="228"/>
      <c r="J3" s="228"/>
      <c r="K3" s="228"/>
      <c r="L3" s="228"/>
    </row>
    <row r="4" spans="1:12" ht="12" customHeight="1" x14ac:dyDescent="0.25">
      <c r="A4" s="55" t="s">
        <v>224</v>
      </c>
      <c r="B4" s="247"/>
      <c r="C4" s="248"/>
      <c r="D4" s="248"/>
      <c r="E4" s="248"/>
      <c r="F4" s="249"/>
      <c r="G4" s="250"/>
    </row>
    <row r="5" spans="1:12" ht="12" customHeight="1" x14ac:dyDescent="0.25">
      <c r="A5" s="16" t="s">
        <v>89</v>
      </c>
      <c r="B5" s="198">
        <v>286.35199999999998</v>
      </c>
      <c r="C5" s="4">
        <v>294.25599999999997</v>
      </c>
      <c r="D5" s="4">
        <v>299.12400000000002</v>
      </c>
      <c r="E5" s="4">
        <v>304.54000000000002</v>
      </c>
      <c r="F5" s="8">
        <v>287.18400000000003</v>
      </c>
      <c r="G5" s="5">
        <v>312.76100000000002</v>
      </c>
      <c r="H5" s="50"/>
      <c r="I5" s="50"/>
      <c r="J5" s="50"/>
      <c r="K5" s="64"/>
      <c r="L5" s="64"/>
    </row>
    <row r="6" spans="1:12" ht="12" customHeight="1" thickBot="1" x14ac:dyDescent="0.3">
      <c r="A6" s="19" t="s">
        <v>1</v>
      </c>
      <c r="B6" s="271">
        <v>310.81077060000001</v>
      </c>
      <c r="C6" s="272">
        <v>317.29690519999997</v>
      </c>
      <c r="D6" s="272">
        <v>324.8019807</v>
      </c>
      <c r="E6" s="272">
        <v>332.04699909999999</v>
      </c>
      <c r="F6" s="353">
        <v>313.26647919999999</v>
      </c>
      <c r="G6" s="354">
        <v>342.63241110000001</v>
      </c>
      <c r="H6" s="50"/>
      <c r="I6" s="50"/>
      <c r="J6" s="50"/>
      <c r="K6" s="50"/>
      <c r="L6" s="50"/>
    </row>
    <row r="7" spans="1:12" ht="12" customHeight="1" x14ac:dyDescent="0.25">
      <c r="A7" s="13" t="s">
        <v>218</v>
      </c>
      <c r="H7" s="50"/>
      <c r="I7" s="50"/>
      <c r="J7" s="50"/>
      <c r="K7" s="50"/>
      <c r="L7" s="50"/>
    </row>
    <row r="8" spans="1:12" ht="12" customHeight="1" x14ac:dyDescent="0.25">
      <c r="A8" s="454" t="s">
        <v>273</v>
      </c>
      <c r="B8" s="454"/>
      <c r="C8" s="454"/>
      <c r="D8" s="454"/>
      <c r="E8" s="454"/>
      <c r="F8" s="454"/>
      <c r="G8" s="454"/>
      <c r="H8" s="50"/>
      <c r="I8" s="50"/>
      <c r="J8" s="50"/>
      <c r="K8" s="50"/>
      <c r="L8" s="50"/>
    </row>
    <row r="9" spans="1:12" x14ac:dyDescent="0.25">
      <c r="A9" s="454"/>
      <c r="B9" s="454"/>
      <c r="C9" s="454"/>
      <c r="D9" s="454"/>
      <c r="E9" s="454"/>
      <c r="F9" s="454"/>
      <c r="G9" s="454"/>
    </row>
    <row r="10" spans="1:12" ht="12" customHeight="1" x14ac:dyDescent="0.25">
      <c r="A10" s="13"/>
      <c r="H10" s="251"/>
    </row>
    <row r="11" spans="1:12" x14ac:dyDescent="0.25">
      <c r="A11" s="13"/>
    </row>
    <row r="12" spans="1:12" ht="15" customHeight="1" x14ac:dyDescent="0.25"/>
    <row r="13" spans="1:12" ht="23.25" customHeight="1" x14ac:dyDescent="0.25"/>
  </sheetData>
  <mergeCells count="4">
    <mergeCell ref="A1:G1"/>
    <mergeCell ref="H1:L1"/>
    <mergeCell ref="B3:G3"/>
    <mergeCell ref="A8:G9"/>
  </mergeCells>
  <pageMargins left="0.70866141732283472" right="0.70866141732283472" top="0.74803149606299213" bottom="0.74803149606299213" header="0.31496062992125984" footer="0.31496062992125984"/>
  <pageSetup paperSize="9" orientation="landscape" r:id="rId1"/>
  <headerFooter>
    <oddHeader>&amp;LStatistik over den grønne produktion i Danmark</oddHeader>
    <oddFooter>&amp;CSide &amp;P af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zoomScalePageLayoutView="110" workbookViewId="0">
      <selection activeCell="A2" sqref="A2:K2"/>
    </sheetView>
  </sheetViews>
  <sheetFormatPr defaultRowHeight="15" x14ac:dyDescent="0.25"/>
  <cols>
    <col min="1" max="1" width="24.42578125" customWidth="1"/>
    <col min="2" max="3" width="7.140625" bestFit="1" customWidth="1"/>
    <col min="4" max="6" width="7.42578125" bestFit="1" customWidth="1"/>
    <col min="7" max="7" width="6.5703125" bestFit="1" customWidth="1"/>
    <col min="8" max="8" width="6.140625" bestFit="1" customWidth="1"/>
    <col min="9" max="9" width="6.5703125" bestFit="1" customWidth="1"/>
    <col min="10" max="10" width="6.140625" bestFit="1" customWidth="1"/>
    <col min="11" max="11" width="6.5703125" bestFit="1" customWidth="1"/>
  </cols>
  <sheetData>
    <row r="1" spans="1:11" x14ac:dyDescent="0.25">
      <c r="A1" t="s">
        <v>305</v>
      </c>
    </row>
    <row r="2" spans="1:11" ht="15.75" thickBot="1" x14ac:dyDescent="0.3">
      <c r="A2" s="401" t="s">
        <v>304</v>
      </c>
      <c r="B2" s="401"/>
      <c r="C2" s="401"/>
      <c r="D2" s="401"/>
      <c r="E2" s="401"/>
      <c r="F2" s="401"/>
      <c r="G2" s="401"/>
      <c r="H2" s="401"/>
      <c r="I2" s="401"/>
      <c r="J2" s="401"/>
      <c r="K2" s="401"/>
    </row>
    <row r="3" spans="1:11" x14ac:dyDescent="0.25">
      <c r="A3" s="41"/>
      <c r="B3" s="414" t="s">
        <v>0</v>
      </c>
      <c r="C3" s="413"/>
      <c r="D3" s="413"/>
      <c r="E3" s="413"/>
      <c r="F3" s="413"/>
      <c r="G3" s="422" t="s">
        <v>67</v>
      </c>
      <c r="H3" s="423"/>
      <c r="I3" s="423"/>
      <c r="J3" s="423"/>
      <c r="K3" s="424"/>
    </row>
    <row r="4" spans="1:11" x14ac:dyDescent="0.25">
      <c r="A4" s="41"/>
      <c r="B4" s="37">
        <v>2005</v>
      </c>
      <c r="C4" s="84">
        <v>2006</v>
      </c>
      <c r="D4" s="84">
        <v>2007</v>
      </c>
      <c r="E4" s="84">
        <v>2008</v>
      </c>
      <c r="F4" s="84">
        <v>2009</v>
      </c>
      <c r="G4" s="37">
        <v>2005</v>
      </c>
      <c r="H4" s="84">
        <v>2006</v>
      </c>
      <c r="I4" s="84">
        <v>2007</v>
      </c>
      <c r="J4" s="84">
        <v>2008</v>
      </c>
      <c r="K4" s="85">
        <v>2009</v>
      </c>
    </row>
    <row r="5" spans="1:11" x14ac:dyDescent="0.25">
      <c r="A5" s="60"/>
      <c r="B5" s="416" t="s">
        <v>12</v>
      </c>
      <c r="C5" s="417"/>
      <c r="D5" s="417"/>
      <c r="E5" s="417"/>
      <c r="F5" s="417"/>
      <c r="G5" s="416" t="s">
        <v>12</v>
      </c>
      <c r="H5" s="417"/>
      <c r="I5" s="417"/>
      <c r="J5" s="417"/>
      <c r="K5" s="418"/>
    </row>
    <row r="6" spans="1:11" ht="12" customHeight="1" x14ac:dyDescent="0.25">
      <c r="A6" s="61" t="s">
        <v>66</v>
      </c>
      <c r="B6" s="95"/>
      <c r="C6" s="15"/>
      <c r="D6" s="15"/>
      <c r="E6" s="15"/>
      <c r="F6" s="169"/>
      <c r="G6" s="181"/>
      <c r="H6" s="182"/>
      <c r="I6" s="182"/>
      <c r="J6" s="182"/>
      <c r="K6" s="183"/>
    </row>
    <row r="7" spans="1:11" ht="12" customHeight="1" x14ac:dyDescent="0.25">
      <c r="A7" s="63" t="s">
        <v>81</v>
      </c>
      <c r="B7" s="3">
        <v>108253</v>
      </c>
      <c r="C7" s="7">
        <v>111176</v>
      </c>
      <c r="D7" s="7">
        <v>114180</v>
      </c>
      <c r="E7" s="7">
        <v>119597</v>
      </c>
      <c r="F7" s="7">
        <v>114606</v>
      </c>
      <c r="G7" s="3">
        <v>20269</v>
      </c>
      <c r="H7" s="7">
        <v>20897</v>
      </c>
      <c r="I7" s="7">
        <v>21537</v>
      </c>
      <c r="J7" s="7">
        <v>22743</v>
      </c>
      <c r="K7" s="6">
        <v>22087</v>
      </c>
    </row>
    <row r="8" spans="1:11" ht="12" customHeight="1" x14ac:dyDescent="0.25">
      <c r="A8" s="63" t="s">
        <v>90</v>
      </c>
      <c r="B8" s="3">
        <v>2850</v>
      </c>
      <c r="C8" s="7">
        <v>2948</v>
      </c>
      <c r="D8" s="7">
        <v>2948</v>
      </c>
      <c r="E8" s="7">
        <v>3129</v>
      </c>
      <c r="F8" s="7">
        <v>2964</v>
      </c>
      <c r="G8" s="3">
        <v>898</v>
      </c>
      <c r="H8" s="7">
        <v>931</v>
      </c>
      <c r="I8" s="7">
        <v>943</v>
      </c>
      <c r="J8" s="7">
        <v>988</v>
      </c>
      <c r="K8" s="6">
        <v>930</v>
      </c>
    </row>
    <row r="9" spans="1:11" ht="12" customHeight="1" x14ac:dyDescent="0.25">
      <c r="A9" s="16" t="s">
        <v>91</v>
      </c>
      <c r="B9" s="46">
        <v>2.6327214950163045</v>
      </c>
      <c r="C9" s="31">
        <v>2.6516514355616319</v>
      </c>
      <c r="D9" s="31">
        <v>2.581888246628131</v>
      </c>
      <c r="E9" s="31">
        <v>2.6162863616980361</v>
      </c>
      <c r="F9" s="31">
        <v>2.5862520286895974</v>
      </c>
      <c r="G9" s="46">
        <v>4.4304109724209377</v>
      </c>
      <c r="H9" s="31">
        <v>4.4551849547781979</v>
      </c>
      <c r="I9" s="31">
        <v>4.3785113989877882</v>
      </c>
      <c r="J9" s="31">
        <v>4.3441938178780282</v>
      </c>
      <c r="K9" s="32">
        <v>4.2106216326345809</v>
      </c>
    </row>
    <row r="10" spans="1:11" ht="12" customHeight="1" x14ac:dyDescent="0.25">
      <c r="A10" s="61" t="s">
        <v>65</v>
      </c>
      <c r="B10" s="62"/>
      <c r="C10" s="15"/>
      <c r="D10" s="15"/>
      <c r="E10" s="15"/>
      <c r="F10" s="169"/>
      <c r="G10" s="181"/>
      <c r="H10" s="182"/>
      <c r="I10" s="182"/>
      <c r="J10" s="182"/>
      <c r="K10" s="183"/>
    </row>
    <row r="11" spans="1:11" ht="12" customHeight="1" x14ac:dyDescent="0.25">
      <c r="A11" s="236" t="s">
        <v>0</v>
      </c>
      <c r="B11" s="7"/>
      <c r="C11" s="7"/>
      <c r="D11" s="7"/>
      <c r="E11" s="7"/>
      <c r="F11" s="45"/>
      <c r="G11" s="3"/>
      <c r="H11" s="7"/>
      <c r="I11" s="7"/>
      <c r="J11" s="7"/>
      <c r="K11" s="6"/>
    </row>
    <row r="12" spans="1:11" ht="12" customHeight="1" x14ac:dyDescent="0.25">
      <c r="A12" s="237" t="s">
        <v>62</v>
      </c>
      <c r="B12" s="3">
        <v>1331645</v>
      </c>
      <c r="C12" s="7">
        <v>1375031</v>
      </c>
      <c r="D12" s="7">
        <v>1432940</v>
      </c>
      <c r="E12" s="7">
        <v>1457753</v>
      </c>
      <c r="F12" s="7">
        <v>1308456</v>
      </c>
      <c r="G12" s="3"/>
      <c r="H12" s="7"/>
      <c r="I12" s="7"/>
      <c r="J12" s="7"/>
      <c r="K12" s="6"/>
    </row>
    <row r="13" spans="1:11" ht="12" customHeight="1" x14ac:dyDescent="0.25">
      <c r="A13" s="245" t="s">
        <v>257</v>
      </c>
      <c r="B13" s="3">
        <v>243760</v>
      </c>
      <c r="C13" s="7">
        <v>264766</v>
      </c>
      <c r="D13" s="7">
        <v>286138</v>
      </c>
      <c r="E13" s="7">
        <v>283885</v>
      </c>
      <c r="F13" s="7">
        <v>274595</v>
      </c>
      <c r="G13" s="3"/>
      <c r="H13" s="7"/>
      <c r="I13" s="7"/>
      <c r="J13" s="7"/>
      <c r="K13" s="6"/>
    </row>
    <row r="14" spans="1:11" ht="12" customHeight="1" x14ac:dyDescent="0.25">
      <c r="A14" s="245" t="s">
        <v>91</v>
      </c>
      <c r="B14" s="198">
        <f>B13/B12*100</f>
        <v>18.305178932823686</v>
      </c>
      <c r="C14" s="4">
        <f>C13/C12*100</f>
        <v>19.255274971982452</v>
      </c>
      <c r="D14" s="4">
        <f>D13/D12*100</f>
        <v>19.968596033330076</v>
      </c>
      <c r="E14" s="4">
        <f>E13/E12*100</f>
        <v>19.474149598731746</v>
      </c>
      <c r="F14" s="4">
        <f>F13/F12*100</f>
        <v>20.986185244287924</v>
      </c>
      <c r="G14" s="3"/>
      <c r="H14" s="7"/>
      <c r="I14" s="7"/>
      <c r="J14" s="7"/>
      <c r="K14" s="6"/>
    </row>
    <row r="15" spans="1:11" ht="12" customHeight="1" x14ac:dyDescent="0.25">
      <c r="A15" s="244" t="s">
        <v>67</v>
      </c>
      <c r="B15" s="3"/>
      <c r="C15" s="7"/>
      <c r="D15" s="7"/>
      <c r="E15" s="7"/>
      <c r="F15" s="7"/>
      <c r="G15" s="3"/>
      <c r="H15" s="7"/>
      <c r="I15" s="7"/>
      <c r="J15" s="7"/>
      <c r="K15" s="6"/>
    </row>
    <row r="16" spans="1:11" ht="12" customHeight="1" x14ac:dyDescent="0.25">
      <c r="A16" s="245" t="s">
        <v>258</v>
      </c>
      <c r="B16" s="3"/>
      <c r="C16" s="7"/>
      <c r="D16" s="7"/>
      <c r="E16" s="7"/>
      <c r="F16" s="7"/>
      <c r="G16" s="3">
        <v>468872</v>
      </c>
      <c r="H16" s="7">
        <v>478921</v>
      </c>
      <c r="I16" s="7">
        <v>499443</v>
      </c>
      <c r="J16" s="7">
        <v>514931</v>
      </c>
      <c r="K16" s="6">
        <v>456064</v>
      </c>
    </row>
    <row r="17" spans="1:15" ht="12" customHeight="1" x14ac:dyDescent="0.25">
      <c r="A17" s="245" t="s">
        <v>257</v>
      </c>
      <c r="B17" s="3"/>
      <c r="C17" s="7"/>
      <c r="D17" s="7"/>
      <c r="E17" s="7"/>
      <c r="F17" s="7"/>
      <c r="G17" s="3">
        <v>100654</v>
      </c>
      <c r="H17" s="7">
        <v>102836</v>
      </c>
      <c r="I17" s="7">
        <v>114232</v>
      </c>
      <c r="J17" s="7">
        <v>109042</v>
      </c>
      <c r="K17" s="6">
        <v>98644</v>
      </c>
    </row>
    <row r="18" spans="1:15" ht="12" customHeight="1" x14ac:dyDescent="0.25">
      <c r="A18" s="245" t="s">
        <v>91</v>
      </c>
      <c r="B18" s="198"/>
      <c r="C18" s="4"/>
      <c r="D18" s="4"/>
      <c r="E18" s="4"/>
      <c r="F18" s="4"/>
      <c r="G18" s="198">
        <f>G17/G16*100</f>
        <v>21.467266119537957</v>
      </c>
      <c r="H18" s="4">
        <f>H17/H16*100</f>
        <v>21.472434910976968</v>
      </c>
      <c r="I18" s="4">
        <f>I17/I16*100</f>
        <v>22.87187927351069</v>
      </c>
      <c r="J18" s="4">
        <f>J17/J16*100</f>
        <v>21.176041061812164</v>
      </c>
      <c r="K18" s="5">
        <f>K17/K16*100</f>
        <v>21.629420432220041</v>
      </c>
    </row>
    <row r="19" spans="1:15" ht="12" customHeight="1" x14ac:dyDescent="0.25">
      <c r="A19" s="244" t="s">
        <v>259</v>
      </c>
      <c r="B19" s="3"/>
      <c r="C19" s="7"/>
      <c r="D19" s="7"/>
      <c r="E19" s="7"/>
      <c r="F19" s="7"/>
      <c r="G19" s="3"/>
      <c r="H19" s="7"/>
      <c r="I19" s="7"/>
      <c r="J19" s="7"/>
      <c r="K19" s="6"/>
    </row>
    <row r="20" spans="1:15" ht="12" customHeight="1" x14ac:dyDescent="0.25">
      <c r="A20" s="245" t="s">
        <v>62</v>
      </c>
      <c r="B20" s="3"/>
      <c r="C20" s="7"/>
      <c r="D20" s="7"/>
      <c r="E20" s="7"/>
      <c r="F20" s="7"/>
      <c r="G20" s="3">
        <v>112194.42499999917</v>
      </c>
      <c r="H20" s="7">
        <v>116811.57699999916</v>
      </c>
      <c r="I20" s="7">
        <v>122217.02799999999</v>
      </c>
      <c r="J20" s="7">
        <v>125573.9310000001</v>
      </c>
      <c r="K20" s="6">
        <v>110378.117</v>
      </c>
    </row>
    <row r="21" spans="1:15" ht="12" customHeight="1" x14ac:dyDescent="0.25">
      <c r="A21" s="245" t="s">
        <v>257</v>
      </c>
      <c r="B21" s="3"/>
      <c r="C21" s="7"/>
      <c r="D21" s="7"/>
      <c r="E21" s="7"/>
      <c r="F21" s="7"/>
      <c r="G21" s="3">
        <v>18683.311000000002</v>
      </c>
      <c r="H21" s="7">
        <v>19936.141999999993</v>
      </c>
      <c r="I21" s="7">
        <v>22498.454999999976</v>
      </c>
      <c r="J21" s="7">
        <v>23636.634999999969</v>
      </c>
      <c r="K21" s="6">
        <v>21780.168000000001</v>
      </c>
    </row>
    <row r="22" spans="1:15" ht="12" customHeight="1" thickBot="1" x14ac:dyDescent="0.3">
      <c r="A22" s="278" t="s">
        <v>91</v>
      </c>
      <c r="B22" s="47"/>
      <c r="C22" s="48"/>
      <c r="D22" s="48"/>
      <c r="E22" s="48"/>
      <c r="F22" s="48"/>
      <c r="G22" s="47">
        <f>G21/G20*100</f>
        <v>16.652619771437074</v>
      </c>
      <c r="H22" s="48">
        <f>H21/H20*100</f>
        <v>17.066923084173528</v>
      </c>
      <c r="I22" s="48">
        <f>I21/I20*100</f>
        <v>18.408609150600501</v>
      </c>
      <c r="J22" s="48">
        <f>J21/J20*100</f>
        <v>18.822883708243513</v>
      </c>
      <c r="K22" s="49">
        <f>K21/K20*100</f>
        <v>19.732324297577936</v>
      </c>
      <c r="L22" s="59"/>
      <c r="N22" s="57"/>
      <c r="O22" s="58"/>
    </row>
    <row r="23" spans="1:15" x14ac:dyDescent="0.25">
      <c r="A23" s="168" t="s">
        <v>210</v>
      </c>
      <c r="N23" s="57"/>
      <c r="O23" s="58"/>
    </row>
    <row r="24" spans="1:15" x14ac:dyDescent="0.25">
      <c r="A24" s="455" t="s">
        <v>260</v>
      </c>
      <c r="B24" s="455"/>
      <c r="C24" s="455"/>
      <c r="D24" s="455"/>
      <c r="E24" s="455"/>
      <c r="F24" s="455"/>
      <c r="G24" s="455"/>
      <c r="H24" s="455"/>
      <c r="I24" s="455"/>
      <c r="J24" s="455"/>
      <c r="K24" s="56"/>
      <c r="L24" s="56"/>
      <c r="N24" s="57"/>
      <c r="O24" s="58"/>
    </row>
    <row r="25" spans="1:15" x14ac:dyDescent="0.25">
      <c r="A25" s="455"/>
      <c r="B25" s="455"/>
      <c r="C25" s="455"/>
      <c r="D25" s="455"/>
      <c r="E25" s="455"/>
      <c r="F25" s="455"/>
      <c r="G25" s="455"/>
      <c r="H25" s="455"/>
      <c r="I25" s="455"/>
      <c r="J25" s="455"/>
      <c r="K25" s="56"/>
      <c r="L25" s="56"/>
      <c r="N25" s="57"/>
      <c r="O25" s="58"/>
    </row>
    <row r="28" spans="1:15" x14ac:dyDescent="0.25">
      <c r="B28" s="200"/>
      <c r="C28" s="200"/>
    </row>
  </sheetData>
  <mergeCells count="6">
    <mergeCell ref="A2:K2"/>
    <mergeCell ref="A24:J25"/>
    <mergeCell ref="B3:F3"/>
    <mergeCell ref="G3:K3"/>
    <mergeCell ref="B5:F5"/>
    <mergeCell ref="G5:K5"/>
  </mergeCells>
  <pageMargins left="0.70866141732283472" right="0.70866141732283472" top="0.74803149606299213" bottom="0.74803149606299213" header="0.31496062992125984" footer="0.31496062992125984"/>
  <pageSetup paperSize="9" orientation="landscape" r:id="rId1"/>
  <headerFooter>
    <oddHeader>&amp;LStatistik over den grønne sektor i Danmark</oddHeader>
    <oddFooter>&amp;CSide &amp;P af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Layout" zoomScaleNormal="100" workbookViewId="0">
      <selection activeCell="A2" sqref="A2"/>
    </sheetView>
  </sheetViews>
  <sheetFormatPr defaultRowHeight="15" x14ac:dyDescent="0.25"/>
  <cols>
    <col min="1" max="1" width="10.7109375" bestFit="1" customWidth="1"/>
    <col min="2" max="2" width="14.5703125" customWidth="1"/>
    <col min="3" max="3" width="11.140625" bestFit="1" customWidth="1"/>
    <col min="4" max="4" width="9.42578125" bestFit="1" customWidth="1"/>
  </cols>
  <sheetData>
    <row r="1" spans="1:4" ht="15.75" thickBot="1" x14ac:dyDescent="0.3">
      <c r="A1" s="456" t="s">
        <v>319</v>
      </c>
      <c r="B1" s="456"/>
      <c r="C1" s="456"/>
    </row>
    <row r="2" spans="1:4" ht="23.25" customHeight="1" x14ac:dyDescent="0.25">
      <c r="A2" s="36" t="s">
        <v>93</v>
      </c>
      <c r="B2" s="93" t="s">
        <v>94</v>
      </c>
      <c r="C2" s="94" t="s">
        <v>67</v>
      </c>
    </row>
    <row r="3" spans="1:4" ht="12.95" customHeight="1" x14ac:dyDescent="0.25">
      <c r="A3" s="1" t="s">
        <v>95</v>
      </c>
      <c r="B3" s="207">
        <v>11.205923517991783</v>
      </c>
      <c r="C3" s="208">
        <v>2482</v>
      </c>
      <c r="D3" s="227"/>
    </row>
    <row r="4" spans="1:4" ht="12.95" customHeight="1" x14ac:dyDescent="0.25">
      <c r="A4" s="1" t="s">
        <v>96</v>
      </c>
      <c r="B4" s="207">
        <v>5.7113187954309446</v>
      </c>
      <c r="C4" s="208">
        <v>1265</v>
      </c>
    </row>
    <row r="5" spans="1:4" ht="12.95" customHeight="1" x14ac:dyDescent="0.25">
      <c r="A5" s="1" t="s">
        <v>97</v>
      </c>
      <c r="B5" s="207">
        <v>9.0252381597363325</v>
      </c>
      <c r="C5" s="208">
        <v>1999</v>
      </c>
    </row>
    <row r="6" spans="1:4" ht="12.95" customHeight="1" x14ac:dyDescent="0.25">
      <c r="A6" s="1" t="s">
        <v>98</v>
      </c>
      <c r="B6" s="207">
        <v>14.294099056390808</v>
      </c>
      <c r="C6" s="208">
        <v>3166</v>
      </c>
    </row>
    <row r="7" spans="1:4" ht="12.95" customHeight="1" x14ac:dyDescent="0.25">
      <c r="A7" s="1" t="s">
        <v>99</v>
      </c>
      <c r="B7" s="207">
        <v>19.093412795160052</v>
      </c>
      <c r="C7" s="208">
        <v>4229</v>
      </c>
    </row>
    <row r="8" spans="1:4" ht="12.95" customHeight="1" x14ac:dyDescent="0.25">
      <c r="A8" s="1" t="s">
        <v>100</v>
      </c>
      <c r="B8" s="207">
        <v>13.815522145469322</v>
      </c>
      <c r="C8" s="208">
        <v>3060</v>
      </c>
    </row>
    <row r="9" spans="1:4" ht="12.95" customHeight="1" x14ac:dyDescent="0.25">
      <c r="A9" s="1" t="s">
        <v>101</v>
      </c>
      <c r="B9" s="207">
        <v>7.3818231071380191</v>
      </c>
      <c r="C9" s="208">
        <v>1635</v>
      </c>
    </row>
    <row r="10" spans="1:4" ht="12.95" customHeight="1" x14ac:dyDescent="0.25">
      <c r="A10" s="1" t="s">
        <v>102</v>
      </c>
      <c r="B10" s="207">
        <v>3.5802970788748931</v>
      </c>
      <c r="C10" s="208">
        <v>793</v>
      </c>
    </row>
    <row r="11" spans="1:4" ht="12.95" customHeight="1" x14ac:dyDescent="0.25">
      <c r="A11" s="1" t="s">
        <v>103</v>
      </c>
      <c r="B11" s="207">
        <v>2.5102713440787396</v>
      </c>
      <c r="C11" s="208">
        <v>556</v>
      </c>
    </row>
    <row r="12" spans="1:4" ht="12.95" customHeight="1" x14ac:dyDescent="0.25">
      <c r="A12" s="1" t="s">
        <v>104</v>
      </c>
      <c r="B12" s="207">
        <v>2.0181498036028716</v>
      </c>
      <c r="C12" s="208">
        <v>447</v>
      </c>
    </row>
    <row r="13" spans="1:4" ht="12.95" customHeight="1" x14ac:dyDescent="0.25">
      <c r="A13" s="29" t="s">
        <v>105</v>
      </c>
      <c r="B13" s="207">
        <v>11.363944196126235</v>
      </c>
      <c r="C13" s="209">
        <v>2517</v>
      </c>
    </row>
    <row r="14" spans="1:4" ht="15.75" thickBot="1" x14ac:dyDescent="0.3">
      <c r="A14" s="65" t="s">
        <v>62</v>
      </c>
      <c r="B14" s="210">
        <f>SUM(B3:B13)</f>
        <v>100</v>
      </c>
      <c r="C14" s="66">
        <f>SUM(C3:C13)</f>
        <v>22149</v>
      </c>
    </row>
    <row r="15" spans="1:4" x14ac:dyDescent="0.25">
      <c r="A15" s="168" t="s">
        <v>211</v>
      </c>
    </row>
  </sheetData>
  <mergeCells count="1">
    <mergeCell ref="A1:C1"/>
  </mergeCells>
  <pageMargins left="0.70866141732283472" right="0.70866141732283472" top="0.74803149606299213" bottom="0.74803149606299213" header="0.31496062992125984" footer="0.31496062992125984"/>
  <pageSetup paperSize="9" orientation="landscape" r:id="rId1"/>
  <headerFooter>
    <oddHeader>&amp;LStatistik over den grønne produktion i Danmark</oddHeader>
    <oddFooter>&amp;CSide &amp;P af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WhiteSpace="0" view="pageLayout" topLeftCell="A42" zoomScale="110" zoomScaleNormal="110" zoomScalePageLayoutView="110" workbookViewId="0"/>
  </sheetViews>
  <sheetFormatPr defaultRowHeight="15" x14ac:dyDescent="0.25"/>
  <cols>
    <col min="1" max="1" width="6.85546875" customWidth="1"/>
    <col min="2" max="2" width="21.85546875" customWidth="1"/>
    <col min="3" max="3" width="8.5703125" customWidth="1"/>
    <col min="4" max="4" width="10" customWidth="1"/>
    <col min="5" max="5" width="12.42578125" customWidth="1"/>
    <col min="6" max="6" width="10" customWidth="1"/>
    <col min="7" max="7" width="10.140625" customWidth="1"/>
    <col min="8" max="8" width="8.85546875" customWidth="1"/>
    <col min="9" max="9" width="8.28515625" customWidth="1"/>
    <col min="10" max="10" width="9.85546875" customWidth="1"/>
    <col min="11" max="11" width="11.7109375" customWidth="1"/>
  </cols>
  <sheetData>
    <row r="1" spans="1:12" x14ac:dyDescent="0.25">
      <c r="A1" t="s">
        <v>306</v>
      </c>
    </row>
    <row r="2" spans="1:12" ht="15.75" thickBot="1" x14ac:dyDescent="0.3">
      <c r="A2" s="457" t="s">
        <v>320</v>
      </c>
      <c r="B2" s="457"/>
      <c r="C2" s="457"/>
      <c r="D2" s="457"/>
      <c r="E2" s="457"/>
      <c r="F2" s="457"/>
      <c r="G2" s="457"/>
      <c r="H2" s="457"/>
      <c r="I2" s="457"/>
      <c r="J2" s="457"/>
      <c r="K2" s="457"/>
    </row>
    <row r="3" spans="1:12" ht="37.5" customHeight="1" x14ac:dyDescent="0.25">
      <c r="A3" s="35" t="s">
        <v>2</v>
      </c>
      <c r="B3" s="99" t="s">
        <v>114</v>
      </c>
      <c r="C3" s="100" t="s">
        <v>134</v>
      </c>
      <c r="D3" s="101" t="s">
        <v>123</v>
      </c>
      <c r="E3" s="101" t="s">
        <v>124</v>
      </c>
      <c r="F3" s="101" t="s">
        <v>135</v>
      </c>
      <c r="G3" s="101" t="s">
        <v>136</v>
      </c>
      <c r="H3" s="101" t="s">
        <v>137</v>
      </c>
      <c r="I3" s="101" t="s">
        <v>138</v>
      </c>
      <c r="J3" s="101" t="s">
        <v>139</v>
      </c>
      <c r="K3" s="102" t="s">
        <v>140</v>
      </c>
      <c r="L3" s="96"/>
    </row>
    <row r="4" spans="1:12" ht="15.75" customHeight="1" x14ac:dyDescent="0.25">
      <c r="A4" s="1"/>
      <c r="B4" s="98"/>
      <c r="C4" s="458" t="s">
        <v>133</v>
      </c>
      <c r="D4" s="459"/>
      <c r="E4" s="459"/>
      <c r="F4" s="459"/>
      <c r="G4" s="459"/>
      <c r="H4" s="459"/>
      <c r="I4" s="459"/>
      <c r="J4" s="459"/>
      <c r="K4" s="460"/>
      <c r="L4" s="96"/>
    </row>
    <row r="5" spans="1:12" ht="15" customHeight="1" x14ac:dyDescent="0.25">
      <c r="A5" s="27" t="s">
        <v>15</v>
      </c>
      <c r="B5" s="30" t="s">
        <v>16</v>
      </c>
      <c r="C5" s="31">
        <v>27.553404745675163</v>
      </c>
      <c r="D5" s="31">
        <v>21.025592225395904</v>
      </c>
      <c r="E5" s="31">
        <v>35.070714604379944</v>
      </c>
      <c r="F5" s="31">
        <v>23.439310399195584</v>
      </c>
      <c r="G5" s="31">
        <v>11.681162744587679</v>
      </c>
      <c r="H5" s="31">
        <v>46.709942479281814</v>
      </c>
      <c r="I5" s="31">
        <v>8.1920231351422004</v>
      </c>
      <c r="J5" s="31">
        <v>26.851465098620842</v>
      </c>
      <c r="K5" s="32">
        <v>48.992576356060347</v>
      </c>
      <c r="L5" s="225"/>
    </row>
    <row r="6" spans="1:12" ht="19.5" customHeight="1" x14ac:dyDescent="0.25">
      <c r="A6" s="1" t="s">
        <v>17</v>
      </c>
      <c r="B6" s="30" t="s">
        <v>18</v>
      </c>
      <c r="C6" s="31">
        <v>31.82380821177113</v>
      </c>
      <c r="D6" s="31">
        <v>28.50306282427907</v>
      </c>
      <c r="E6" s="31">
        <v>30.747935803254855</v>
      </c>
      <c r="F6" s="31">
        <v>13.546610487400091</v>
      </c>
      <c r="G6" s="31">
        <v>9.9529403242434942</v>
      </c>
      <c r="H6" s="31">
        <v>25.615674248215857</v>
      </c>
      <c r="I6" s="31">
        <v>10.517968504425912</v>
      </c>
      <c r="J6" s="31">
        <v>1.3235744009851744</v>
      </c>
      <c r="K6" s="32">
        <v>2.0636583012207317</v>
      </c>
      <c r="L6" s="225"/>
    </row>
    <row r="7" spans="1:12" ht="15" customHeight="1" x14ac:dyDescent="0.25">
      <c r="A7" s="1" t="s">
        <v>19</v>
      </c>
      <c r="B7" s="30" t="s">
        <v>20</v>
      </c>
      <c r="C7" s="31">
        <v>8.1992349509200793</v>
      </c>
      <c r="D7" s="31">
        <v>51.174719240626423</v>
      </c>
      <c r="E7" s="31">
        <v>40.1800234613399</v>
      </c>
      <c r="F7" s="31">
        <v>62.260071078575763</v>
      </c>
      <c r="G7" s="31">
        <v>63.041935694954134</v>
      </c>
      <c r="H7" s="31">
        <v>18.424609356043472</v>
      </c>
      <c r="I7" s="31">
        <v>56.340272729527932</v>
      </c>
      <c r="J7" s="31">
        <v>0.88038059015708769</v>
      </c>
      <c r="K7" s="32">
        <v>0.8745785672800318</v>
      </c>
      <c r="L7" s="225"/>
    </row>
    <row r="8" spans="1:12" ht="15" customHeight="1" x14ac:dyDescent="0.25">
      <c r="A8" s="1" t="s">
        <v>21</v>
      </c>
      <c r="B8" s="30" t="s">
        <v>125</v>
      </c>
      <c r="C8" s="31">
        <v>6.329041705871834</v>
      </c>
      <c r="D8" s="31">
        <v>65.817493412566336</v>
      </c>
      <c r="E8" s="31">
        <v>7.896435434225979</v>
      </c>
      <c r="F8" s="31">
        <v>7.1065189765354821</v>
      </c>
      <c r="G8" s="31">
        <v>7.8835430679104173</v>
      </c>
      <c r="H8" s="31">
        <v>20.003139792240969</v>
      </c>
      <c r="I8" s="31">
        <v>49.186267324519363</v>
      </c>
      <c r="J8" s="31">
        <v>1.0934057437353029</v>
      </c>
      <c r="K8" s="32">
        <v>0.94307401184596829</v>
      </c>
      <c r="L8" s="225"/>
    </row>
    <row r="9" spans="1:12" ht="15" customHeight="1" x14ac:dyDescent="0.25">
      <c r="A9" s="1" t="s">
        <v>22</v>
      </c>
      <c r="B9" s="30" t="s">
        <v>23</v>
      </c>
      <c r="C9" s="31">
        <v>12.751186977258037</v>
      </c>
      <c r="D9" s="31">
        <v>33.166263378249383</v>
      </c>
      <c r="E9" s="31">
        <v>15.191386046842133</v>
      </c>
      <c r="F9" s="31">
        <v>17.459710060516716</v>
      </c>
      <c r="G9" s="31">
        <v>68.473636295648276</v>
      </c>
      <c r="H9" s="31">
        <v>15.541553528929935</v>
      </c>
      <c r="I9" s="31">
        <v>17.471601116517782</v>
      </c>
      <c r="J9" s="31">
        <v>0.80738689988627088</v>
      </c>
      <c r="K9" s="32">
        <v>0.73041024119568032</v>
      </c>
      <c r="L9" s="225"/>
    </row>
    <row r="10" spans="1:12" ht="15" customHeight="1" x14ac:dyDescent="0.25">
      <c r="A10" s="1" t="s">
        <v>24</v>
      </c>
      <c r="B10" s="30" t="s">
        <v>25</v>
      </c>
      <c r="C10" s="31">
        <v>4.8407575673629193</v>
      </c>
      <c r="D10" s="31">
        <v>15.661186215302786</v>
      </c>
      <c r="E10" s="31">
        <v>17.535135833933548</v>
      </c>
      <c r="F10" s="31">
        <v>65.399168005614342</v>
      </c>
      <c r="G10" s="31">
        <v>15.166583559569318</v>
      </c>
      <c r="H10" s="31">
        <v>19.740359576707849</v>
      </c>
      <c r="I10" s="31">
        <v>6.7860407778824294</v>
      </c>
      <c r="J10" s="31">
        <v>1.5202827488134152</v>
      </c>
      <c r="K10" s="32">
        <v>1.5202827488134152</v>
      </c>
      <c r="L10" s="225"/>
    </row>
    <row r="11" spans="1:12" ht="15" customHeight="1" x14ac:dyDescent="0.25">
      <c r="A11" s="1" t="s">
        <v>26</v>
      </c>
      <c r="B11" s="30" t="s">
        <v>27</v>
      </c>
      <c r="C11" s="31">
        <v>18.042850778867088</v>
      </c>
      <c r="D11" s="31">
        <v>34.872485007350761</v>
      </c>
      <c r="E11" s="31">
        <v>17.097269520500653</v>
      </c>
      <c r="F11" s="31">
        <v>23.424369376083881</v>
      </c>
      <c r="G11" s="31">
        <v>7.3484300842941597</v>
      </c>
      <c r="H11" s="31">
        <v>19.772897432035879</v>
      </c>
      <c r="I11" s="31">
        <v>31.35386153877544</v>
      </c>
      <c r="J11" s="31">
        <v>6.9830074150529375</v>
      </c>
      <c r="K11" s="32">
        <v>0.74445259050121959</v>
      </c>
      <c r="L11" s="225"/>
    </row>
    <row r="12" spans="1:12" ht="15" customHeight="1" x14ac:dyDescent="0.25">
      <c r="A12" s="1" t="s">
        <v>28</v>
      </c>
      <c r="B12" s="30" t="s">
        <v>29</v>
      </c>
      <c r="C12" s="31">
        <v>12.850523755017102</v>
      </c>
      <c r="D12" s="31">
        <v>23.770775602769813</v>
      </c>
      <c r="E12" s="31">
        <v>20.483517709881642</v>
      </c>
      <c r="F12" s="31">
        <v>29.763129185823161</v>
      </c>
      <c r="G12" s="31">
        <v>9.6350224177823343</v>
      </c>
      <c r="H12" s="31">
        <v>41.303091861536977</v>
      </c>
      <c r="I12" s="31">
        <v>5.403201167158314</v>
      </c>
      <c r="J12" s="31">
        <v>2.5382077609964209</v>
      </c>
      <c r="K12" s="32">
        <v>1.0122821964568172</v>
      </c>
      <c r="L12" s="225"/>
    </row>
    <row r="13" spans="1:12" ht="15" customHeight="1" x14ac:dyDescent="0.25">
      <c r="A13" s="1" t="s">
        <v>30</v>
      </c>
      <c r="B13" s="30" t="s">
        <v>31</v>
      </c>
      <c r="C13" s="31">
        <v>20.272219705442634</v>
      </c>
      <c r="D13" s="31">
        <v>31.584011434492211</v>
      </c>
      <c r="E13" s="31">
        <v>49.896064096498172</v>
      </c>
      <c r="F13" s="31">
        <v>60.128910697676773</v>
      </c>
      <c r="G13" s="31">
        <v>35.649400619563544</v>
      </c>
      <c r="H13" s="31">
        <v>41.187891398423282</v>
      </c>
      <c r="I13" s="31">
        <v>16.287266444413028</v>
      </c>
      <c r="J13" s="31">
        <v>21.439282644066925</v>
      </c>
      <c r="K13" s="32">
        <v>4.0971343421607269</v>
      </c>
      <c r="L13" s="225"/>
    </row>
    <row r="14" spans="1:12" ht="15" customHeight="1" x14ac:dyDescent="0.25">
      <c r="A14" s="1" t="s">
        <v>32</v>
      </c>
      <c r="B14" s="30" t="s">
        <v>33</v>
      </c>
      <c r="C14" s="31">
        <v>3.8044265674822655</v>
      </c>
      <c r="D14" s="31">
        <v>15.857664021021117</v>
      </c>
      <c r="E14" s="31">
        <v>5.7676880033841842</v>
      </c>
      <c r="F14" s="31">
        <v>7.0272055037678971</v>
      </c>
      <c r="G14" s="31">
        <v>7.2110042338454319</v>
      </c>
      <c r="H14" s="31">
        <v>76.702851719501524</v>
      </c>
      <c r="I14" s="31">
        <v>2.3570857094259816</v>
      </c>
      <c r="J14" s="31">
        <v>2.2498251002956939</v>
      </c>
      <c r="K14" s="32">
        <v>0.71243011440035042</v>
      </c>
      <c r="L14" s="225"/>
    </row>
    <row r="15" spans="1:12" ht="15" customHeight="1" x14ac:dyDescent="0.25">
      <c r="A15" s="1" t="s">
        <v>34</v>
      </c>
      <c r="B15" s="30" t="s">
        <v>35</v>
      </c>
      <c r="C15" s="31">
        <v>7.4138607727361761</v>
      </c>
      <c r="D15" s="31">
        <v>14.497219974165256</v>
      </c>
      <c r="E15" s="31">
        <v>7.6000673376295085</v>
      </c>
      <c r="F15" s="31">
        <v>18.27570147923495</v>
      </c>
      <c r="G15" s="31">
        <v>9.8428768278170438</v>
      </c>
      <c r="H15" s="31">
        <v>66.24400680614275</v>
      </c>
      <c r="I15" s="31">
        <v>3.0821648057628241</v>
      </c>
      <c r="J15" s="31">
        <v>2.9536163730864482</v>
      </c>
      <c r="K15" s="32">
        <v>0.70289110813477274</v>
      </c>
      <c r="L15" s="225"/>
    </row>
    <row r="16" spans="1:12" ht="15" customHeight="1" x14ac:dyDescent="0.25">
      <c r="A16" s="1" t="s">
        <v>36</v>
      </c>
      <c r="B16" s="30" t="s">
        <v>37</v>
      </c>
      <c r="C16" s="31">
        <v>35.899760212156437</v>
      </c>
      <c r="D16" s="31">
        <v>13.204227958226406</v>
      </c>
      <c r="E16" s="31">
        <v>7.1473725958115253</v>
      </c>
      <c r="F16" s="31">
        <v>15.219724123080786</v>
      </c>
      <c r="G16" s="31">
        <v>10.850226268802151</v>
      </c>
      <c r="H16" s="31">
        <v>19.334302058844045</v>
      </c>
      <c r="I16" s="31">
        <v>22.392985618098155</v>
      </c>
      <c r="J16" s="31">
        <v>0.93209496904804423</v>
      </c>
      <c r="K16" s="32">
        <v>0.73252035556883555</v>
      </c>
      <c r="L16" s="225"/>
    </row>
    <row r="17" spans="1:12" ht="15" customHeight="1" x14ac:dyDescent="0.25">
      <c r="A17" s="1" t="s">
        <v>38</v>
      </c>
      <c r="B17" s="30" t="s">
        <v>39</v>
      </c>
      <c r="C17" s="31">
        <v>15.027832589218043</v>
      </c>
      <c r="D17" s="31">
        <v>29.263861348679743</v>
      </c>
      <c r="E17" s="31">
        <v>14.811635731083191</v>
      </c>
      <c r="F17" s="31">
        <v>30.167601818127952</v>
      </c>
      <c r="G17" s="31">
        <v>15.489557671542171</v>
      </c>
      <c r="H17" s="31">
        <v>37.469589576599773</v>
      </c>
      <c r="I17" s="31">
        <v>13.789676230994308</v>
      </c>
      <c r="J17" s="31">
        <v>2.1788337675251754</v>
      </c>
      <c r="K17" s="32">
        <v>1.7512740711720154</v>
      </c>
      <c r="L17" s="225"/>
    </row>
    <row r="18" spans="1:12" ht="15" customHeight="1" x14ac:dyDescent="0.25">
      <c r="A18" s="1" t="s">
        <v>40</v>
      </c>
      <c r="B18" s="30" t="s">
        <v>41</v>
      </c>
      <c r="C18" s="31">
        <v>12.25843664472827</v>
      </c>
      <c r="D18" s="31">
        <v>48.727274208262742</v>
      </c>
      <c r="E18" s="31">
        <v>12.181818552065685</v>
      </c>
      <c r="F18" s="31">
        <v>0.27312695490681616</v>
      </c>
      <c r="G18" s="31">
        <v>36.545455656197056</v>
      </c>
      <c r="H18" s="31">
        <v>75.28661784829923</v>
      </c>
      <c r="I18" s="31">
        <v>0</v>
      </c>
      <c r="J18" s="31">
        <v>36.545455656197056</v>
      </c>
      <c r="K18" s="32">
        <v>0</v>
      </c>
      <c r="L18" s="225"/>
    </row>
    <row r="19" spans="1:12" ht="15" customHeight="1" x14ac:dyDescent="0.25">
      <c r="A19" s="1" t="s">
        <v>42</v>
      </c>
      <c r="B19" s="30" t="s">
        <v>43</v>
      </c>
      <c r="C19" s="31">
        <v>74.987261259450605</v>
      </c>
      <c r="D19" s="31">
        <v>16.681011296395912</v>
      </c>
      <c r="E19" s="31">
        <v>33.328581815479538</v>
      </c>
      <c r="F19" s="31">
        <v>16.661782849441344</v>
      </c>
      <c r="G19" s="31">
        <v>0</v>
      </c>
      <c r="H19" s="31">
        <v>8.3308914247206722</v>
      </c>
      <c r="I19" s="31">
        <v>8.3601943280726054E-4</v>
      </c>
      <c r="J19" s="31">
        <v>0</v>
      </c>
      <c r="K19" s="32">
        <v>0</v>
      </c>
      <c r="L19" s="225"/>
    </row>
    <row r="20" spans="1:12" ht="15" customHeight="1" x14ac:dyDescent="0.25">
      <c r="A20" s="1" t="s">
        <v>44</v>
      </c>
      <c r="B20" s="30" t="s">
        <v>45</v>
      </c>
      <c r="C20" s="31">
        <v>27.237831255269707</v>
      </c>
      <c r="D20" s="31">
        <v>45.39652783568355</v>
      </c>
      <c r="E20" s="31">
        <v>9.923735935982716</v>
      </c>
      <c r="F20" s="31">
        <v>13.892821263067756</v>
      </c>
      <c r="G20" s="31">
        <v>8.6440678786163385</v>
      </c>
      <c r="H20" s="31">
        <v>32.442579877404839</v>
      </c>
      <c r="I20" s="31">
        <v>13.675574451049973</v>
      </c>
      <c r="J20" s="31">
        <v>7.4465402206304088</v>
      </c>
      <c r="K20" s="32">
        <v>2.4701464087676572</v>
      </c>
      <c r="L20" s="225"/>
    </row>
    <row r="21" spans="1:12" ht="15" customHeight="1" x14ac:dyDescent="0.25">
      <c r="A21" s="1" t="s">
        <v>46</v>
      </c>
      <c r="B21" s="30" t="s">
        <v>47</v>
      </c>
      <c r="C21" s="31">
        <v>30.891798991479124</v>
      </c>
      <c r="D21" s="31">
        <v>30.386945408697507</v>
      </c>
      <c r="E21" s="31">
        <v>6.7481410702247517</v>
      </c>
      <c r="F21" s="31">
        <v>17.406688450038367</v>
      </c>
      <c r="G21" s="31">
        <v>14.121387425206441</v>
      </c>
      <c r="H21" s="31">
        <v>22.971026699681968</v>
      </c>
      <c r="I21" s="31">
        <v>9.5480019125906708</v>
      </c>
      <c r="J21" s="31">
        <v>7.0706200700210946</v>
      </c>
      <c r="K21" s="32">
        <v>4.5713343439541747</v>
      </c>
      <c r="L21" s="225"/>
    </row>
    <row r="22" spans="1:12" ht="15" customHeight="1" x14ac:dyDescent="0.25">
      <c r="A22" s="1" t="s">
        <v>48</v>
      </c>
      <c r="B22" s="30" t="s">
        <v>49</v>
      </c>
      <c r="C22" s="31">
        <v>41.785279087263781</v>
      </c>
      <c r="D22" s="31">
        <v>18.458950614813684</v>
      </c>
      <c r="E22" s="31">
        <v>9.7788758340469908</v>
      </c>
      <c r="F22" s="31">
        <v>15.326964095627604</v>
      </c>
      <c r="G22" s="31">
        <v>27.446815747981073</v>
      </c>
      <c r="H22" s="31">
        <v>11.229062118992927</v>
      </c>
      <c r="I22" s="31">
        <v>4.8568730674520912</v>
      </c>
      <c r="J22" s="31">
        <v>18.21734044057423</v>
      </c>
      <c r="K22" s="32">
        <v>4.6100104981204755</v>
      </c>
      <c r="L22" s="225"/>
    </row>
    <row r="23" spans="1:12" ht="15" customHeight="1" x14ac:dyDescent="0.25">
      <c r="A23" s="1" t="s">
        <v>50</v>
      </c>
      <c r="B23" s="30" t="s">
        <v>51</v>
      </c>
      <c r="C23" s="31">
        <v>50.190316288543087</v>
      </c>
      <c r="D23" s="31">
        <v>19.923873484582767</v>
      </c>
      <c r="E23" s="31">
        <v>0.38063257708618525</v>
      </c>
      <c r="F23" s="31">
        <v>29.885810226874142</v>
      </c>
      <c r="G23" s="31">
        <v>9.9619367422913836</v>
      </c>
      <c r="H23" s="31">
        <v>39.847746969165534</v>
      </c>
      <c r="I23" s="31">
        <v>9.9619367422913836</v>
      </c>
      <c r="J23" s="31">
        <v>29.885810226874142</v>
      </c>
      <c r="K23" s="32">
        <v>19.923873484582767</v>
      </c>
      <c r="L23" s="225"/>
    </row>
    <row r="24" spans="1:12" ht="15" customHeight="1" x14ac:dyDescent="0.25">
      <c r="A24" s="1" t="s">
        <v>52</v>
      </c>
      <c r="B24" s="30" t="s">
        <v>53</v>
      </c>
      <c r="C24" s="31">
        <v>23.156183189995055</v>
      </c>
      <c r="D24" s="31">
        <v>41.115748080357974</v>
      </c>
      <c r="E24" s="31">
        <v>15.46748673631804</v>
      </c>
      <c r="F24" s="31">
        <v>2.2839303423004242</v>
      </c>
      <c r="G24" s="31">
        <v>25.657063614685839</v>
      </c>
      <c r="H24" s="31">
        <v>20.690598803412925</v>
      </c>
      <c r="I24" s="31">
        <v>7.7296011231491795</v>
      </c>
      <c r="J24" s="31">
        <v>25.656804724372723</v>
      </c>
      <c r="K24" s="32">
        <v>7.686107550545862</v>
      </c>
      <c r="L24" s="225"/>
    </row>
    <row r="25" spans="1:12" ht="15" customHeight="1" x14ac:dyDescent="0.25">
      <c r="A25" s="28" t="s">
        <v>54</v>
      </c>
      <c r="B25" s="30" t="s">
        <v>55</v>
      </c>
      <c r="C25" s="31">
        <v>16.430310835226596</v>
      </c>
      <c r="D25" s="31">
        <v>49.90402970359338</v>
      </c>
      <c r="E25" s="31">
        <v>0.17330288307630287</v>
      </c>
      <c r="F25" s="31">
        <v>0.77471674055779061</v>
      </c>
      <c r="G25" s="31">
        <v>0.23032871137588889</v>
      </c>
      <c r="H25" s="31">
        <v>16.243933737857212</v>
      </c>
      <c r="I25" s="31">
        <v>0.2762275487877508</v>
      </c>
      <c r="J25" s="31">
        <v>16.20304204634483</v>
      </c>
      <c r="K25" s="32">
        <v>0</v>
      </c>
      <c r="L25" s="225"/>
    </row>
    <row r="26" spans="1:12" ht="15" customHeight="1" x14ac:dyDescent="0.25">
      <c r="A26" s="1" t="s">
        <v>56</v>
      </c>
      <c r="B26" s="30" t="s">
        <v>57</v>
      </c>
      <c r="C26" s="31">
        <v>35.387750180108036</v>
      </c>
      <c r="D26" s="31">
        <v>21.48588354972064</v>
      </c>
      <c r="E26" s="31">
        <v>42.996213093312967</v>
      </c>
      <c r="F26" s="31">
        <v>14.830911021993279</v>
      </c>
      <c r="G26" s="31">
        <v>14.700854469616626</v>
      </c>
      <c r="H26" s="31">
        <v>28.316809258635139</v>
      </c>
      <c r="I26" s="31">
        <v>7.3167536029336731</v>
      </c>
      <c r="J26" s="31">
        <v>0</v>
      </c>
      <c r="K26" s="32">
        <v>14.147679311848172</v>
      </c>
      <c r="L26" s="225"/>
    </row>
    <row r="27" spans="1:12" ht="15" customHeight="1" x14ac:dyDescent="0.25">
      <c r="A27" s="1" t="s">
        <v>58</v>
      </c>
      <c r="B27" s="30" t="s">
        <v>59</v>
      </c>
      <c r="C27" s="31">
        <v>14.270041619120743</v>
      </c>
      <c r="D27" s="31">
        <v>45.737315805958097</v>
      </c>
      <c r="E27" s="31">
        <v>20.486194721890691</v>
      </c>
      <c r="F27" s="31">
        <v>28.179789729343231</v>
      </c>
      <c r="G27" s="31">
        <v>17.054478333278496</v>
      </c>
      <c r="H27" s="31">
        <v>44.153571944708034</v>
      </c>
      <c r="I27" s="31">
        <v>9.9163444123217293</v>
      </c>
      <c r="J27" s="31">
        <v>7.3481876547638558</v>
      </c>
      <c r="K27" s="32">
        <v>7.2513172367761198</v>
      </c>
      <c r="L27" s="225"/>
    </row>
    <row r="28" spans="1:12" ht="24.75" customHeight="1" thickBot="1" x14ac:dyDescent="0.3">
      <c r="A28" s="107" t="s">
        <v>60</v>
      </c>
      <c r="B28" s="116" t="s">
        <v>61</v>
      </c>
      <c r="C28" s="48">
        <v>33.061644598423158</v>
      </c>
      <c r="D28" s="48">
        <v>29.086107365291348</v>
      </c>
      <c r="E28" s="48">
        <v>23.238801198584376</v>
      </c>
      <c r="F28" s="48">
        <v>24.709096324117631</v>
      </c>
      <c r="G28" s="48">
        <v>23.293272092377286</v>
      </c>
      <c r="H28" s="48">
        <v>23.24927637046763</v>
      </c>
      <c r="I28" s="48">
        <v>8.7238209765858201</v>
      </c>
      <c r="J28" s="48">
        <v>8.7099937496999278</v>
      </c>
      <c r="K28" s="49">
        <v>14.519170290751859</v>
      </c>
      <c r="L28" s="225"/>
    </row>
    <row r="29" spans="1:12" x14ac:dyDescent="0.25">
      <c r="A29" s="168" t="s">
        <v>214</v>
      </c>
      <c r="C29" s="97"/>
    </row>
    <row r="30" spans="1:12" x14ac:dyDescent="0.25">
      <c r="A30" s="461" t="s">
        <v>256</v>
      </c>
      <c r="B30" s="461"/>
      <c r="C30" s="461"/>
      <c r="D30" s="461"/>
      <c r="E30" s="461"/>
      <c r="F30" s="461"/>
      <c r="G30" s="461"/>
      <c r="H30" s="461"/>
      <c r="I30" s="461"/>
      <c r="J30" s="461"/>
      <c r="K30" s="461"/>
      <c r="L30" s="96"/>
    </row>
    <row r="31" spans="1:12" ht="12.75" customHeight="1" x14ac:dyDescent="0.25">
      <c r="A31" s="461"/>
      <c r="B31" s="461"/>
      <c r="C31" s="461"/>
      <c r="D31" s="461"/>
      <c r="E31" s="461"/>
      <c r="F31" s="461"/>
      <c r="G31" s="461"/>
      <c r="H31" s="461"/>
      <c r="I31" s="461"/>
      <c r="J31" s="461"/>
      <c r="K31" s="461"/>
    </row>
    <row r="32" spans="1:12" ht="15" hidden="1" customHeight="1" x14ac:dyDescent="0.25">
      <c r="A32" s="461"/>
      <c r="B32" s="461"/>
      <c r="C32" s="461"/>
      <c r="D32" s="461"/>
      <c r="E32" s="461"/>
      <c r="F32" s="461"/>
      <c r="G32" s="461"/>
      <c r="H32" s="461"/>
      <c r="I32" s="461"/>
      <c r="J32" s="461"/>
      <c r="K32" s="461"/>
    </row>
  </sheetData>
  <mergeCells count="3">
    <mergeCell ref="A2:K2"/>
    <mergeCell ref="C4:K4"/>
    <mergeCell ref="A30:K32"/>
  </mergeCells>
  <pageMargins left="0.70866141732283472" right="0.70866141732283472" top="0.74803149606299213" bottom="0.74803149606299213" header="0.31496062992125984" footer="0.31496062992125984"/>
  <pageSetup paperSize="9" orientation="landscape" r:id="rId1"/>
  <headerFooter>
    <oddHeader>&amp;LStatistik over den grønne sektor i Danmark</oddHeader>
    <oddFooter>&amp;CSide &amp;P af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view="pageLayout" zoomScaleNormal="70" workbookViewId="0">
      <selection sqref="A1:Y1"/>
    </sheetView>
  </sheetViews>
  <sheetFormatPr defaultRowHeight="15" x14ac:dyDescent="0.25"/>
  <cols>
    <col min="1" max="1" width="18" customWidth="1"/>
    <col min="2" max="2" width="5.140625" customWidth="1"/>
    <col min="3" max="4" width="4.85546875" customWidth="1"/>
    <col min="5" max="5" width="4.42578125" bestFit="1" customWidth="1"/>
    <col min="6" max="6" width="4.7109375" customWidth="1"/>
    <col min="7" max="7" width="4.42578125" bestFit="1" customWidth="1"/>
    <col min="8" max="8" width="4.42578125" customWidth="1"/>
    <col min="9" max="9" width="4.42578125" bestFit="1" customWidth="1"/>
    <col min="10" max="10" width="5.28515625" bestFit="1" customWidth="1"/>
    <col min="11" max="11" width="4.42578125" customWidth="1"/>
    <col min="12" max="12" width="5.42578125" customWidth="1"/>
    <col min="13" max="13" width="4.42578125" bestFit="1" customWidth="1"/>
    <col min="14" max="14" width="4.7109375" customWidth="1"/>
    <col min="15" max="15" width="4.140625" customWidth="1"/>
    <col min="16" max="16" width="4.7109375" customWidth="1"/>
    <col min="17" max="17" width="4.42578125" bestFit="1" customWidth="1"/>
    <col min="18" max="18" width="4.85546875" customWidth="1"/>
    <col min="19" max="19" width="4.42578125" bestFit="1" customWidth="1"/>
    <col min="20" max="20" width="4.85546875" customWidth="1"/>
    <col min="21" max="21" width="4.42578125" customWidth="1"/>
    <col min="22" max="22" width="4.7109375" customWidth="1"/>
    <col min="23" max="23" width="5" customWidth="1"/>
    <col min="24" max="24" width="5.28515625" bestFit="1" customWidth="1"/>
    <col min="25" max="25" width="4.42578125" bestFit="1" customWidth="1"/>
  </cols>
  <sheetData>
    <row r="1" spans="1:25" ht="15.75" thickBot="1" x14ac:dyDescent="0.3">
      <c r="A1" s="462" t="s">
        <v>216</v>
      </c>
      <c r="B1" s="463"/>
      <c r="C1" s="463"/>
      <c r="D1" s="463"/>
      <c r="E1" s="463"/>
      <c r="F1" s="463"/>
      <c r="G1" s="463"/>
      <c r="H1" s="463"/>
      <c r="I1" s="463"/>
      <c r="J1" s="463"/>
      <c r="K1" s="463"/>
      <c r="L1" s="463"/>
      <c r="M1" s="463"/>
      <c r="N1" s="463"/>
      <c r="O1" s="463"/>
      <c r="P1" s="463"/>
      <c r="Q1" s="463"/>
      <c r="R1" s="463"/>
      <c r="S1" s="463"/>
      <c r="T1" s="463"/>
      <c r="U1" s="463"/>
      <c r="V1" s="463"/>
      <c r="W1" s="463"/>
      <c r="X1" s="463"/>
      <c r="Y1" s="464"/>
    </row>
    <row r="2" spans="1:25" ht="38.25" customHeight="1" x14ac:dyDescent="0.25">
      <c r="A2" s="106"/>
      <c r="B2" s="466" t="s">
        <v>132</v>
      </c>
      <c r="C2" s="465"/>
      <c r="D2" s="465" t="s">
        <v>128</v>
      </c>
      <c r="E2" s="465"/>
      <c r="F2" s="465" t="s">
        <v>129</v>
      </c>
      <c r="G2" s="465"/>
      <c r="H2" s="465" t="s">
        <v>130</v>
      </c>
      <c r="I2" s="465"/>
      <c r="J2" s="465" t="s">
        <v>145</v>
      </c>
      <c r="K2" s="465"/>
      <c r="L2" s="465" t="s">
        <v>143</v>
      </c>
      <c r="M2" s="465"/>
      <c r="N2" s="465" t="s">
        <v>144</v>
      </c>
      <c r="O2" s="465"/>
      <c r="P2" s="465" t="s">
        <v>261</v>
      </c>
      <c r="Q2" s="465"/>
      <c r="R2" s="465" t="s">
        <v>142</v>
      </c>
      <c r="S2" s="465"/>
      <c r="T2" s="465" t="s">
        <v>131</v>
      </c>
      <c r="U2" s="465"/>
      <c r="V2" s="465" t="s">
        <v>141</v>
      </c>
      <c r="W2" s="465"/>
      <c r="X2" s="465" t="s">
        <v>121</v>
      </c>
      <c r="Y2" s="467"/>
    </row>
    <row r="3" spans="1:25" x14ac:dyDescent="0.25">
      <c r="A3" s="35" t="s">
        <v>114</v>
      </c>
      <c r="B3" s="78" t="s">
        <v>126</v>
      </c>
      <c r="C3" s="79" t="s">
        <v>127</v>
      </c>
      <c r="D3" s="79" t="s">
        <v>126</v>
      </c>
      <c r="E3" s="79" t="s">
        <v>127</v>
      </c>
      <c r="F3" s="79" t="s">
        <v>126</v>
      </c>
      <c r="G3" s="79" t="s">
        <v>127</v>
      </c>
      <c r="H3" s="79" t="s">
        <v>126</v>
      </c>
      <c r="I3" s="79" t="s">
        <v>127</v>
      </c>
      <c r="J3" s="79" t="s">
        <v>126</v>
      </c>
      <c r="K3" s="79" t="s">
        <v>127</v>
      </c>
      <c r="L3" s="79" t="s">
        <v>126</v>
      </c>
      <c r="M3" s="79" t="s">
        <v>127</v>
      </c>
      <c r="N3" s="79" t="s">
        <v>126</v>
      </c>
      <c r="O3" s="79" t="s">
        <v>127</v>
      </c>
      <c r="P3" s="79" t="s">
        <v>126</v>
      </c>
      <c r="Q3" s="79" t="s">
        <v>127</v>
      </c>
      <c r="R3" s="79" t="s">
        <v>126</v>
      </c>
      <c r="S3" s="79" t="s">
        <v>127</v>
      </c>
      <c r="T3" s="79" t="s">
        <v>126</v>
      </c>
      <c r="U3" s="79" t="s">
        <v>127</v>
      </c>
      <c r="V3" s="79" t="s">
        <v>126</v>
      </c>
      <c r="W3" s="79" t="s">
        <v>127</v>
      </c>
      <c r="X3" s="79" t="s">
        <v>126</v>
      </c>
      <c r="Y3" s="34" t="s">
        <v>127</v>
      </c>
    </row>
    <row r="4" spans="1:25" ht="11.1" customHeight="1" x14ac:dyDescent="0.25">
      <c r="A4" s="108"/>
      <c r="B4" s="419" t="s">
        <v>133</v>
      </c>
      <c r="C4" s="420"/>
      <c r="D4" s="420"/>
      <c r="E4" s="420"/>
      <c r="F4" s="420"/>
      <c r="G4" s="420"/>
      <c r="H4" s="420"/>
      <c r="I4" s="420"/>
      <c r="J4" s="420"/>
      <c r="K4" s="420"/>
      <c r="L4" s="420"/>
      <c r="M4" s="420"/>
      <c r="N4" s="420"/>
      <c r="O4" s="420"/>
      <c r="P4" s="420"/>
      <c r="Q4" s="420"/>
      <c r="R4" s="420"/>
      <c r="S4" s="420"/>
      <c r="T4" s="420"/>
      <c r="U4" s="420"/>
      <c r="V4" s="420"/>
      <c r="W4" s="420"/>
      <c r="X4" s="420"/>
      <c r="Y4" s="421"/>
    </row>
    <row r="5" spans="1:25" ht="15.95" customHeight="1" x14ac:dyDescent="0.25">
      <c r="A5" s="104" t="s">
        <v>16</v>
      </c>
      <c r="B5" s="311">
        <v>20</v>
      </c>
      <c r="C5" s="279">
        <v>80</v>
      </c>
      <c r="D5" s="279">
        <v>33.333333333333329</v>
      </c>
      <c r="E5" s="279">
        <v>66.666666666666657</v>
      </c>
      <c r="F5" s="279">
        <v>16.666666666666664</v>
      </c>
      <c r="G5" s="279">
        <v>83.333333333333343</v>
      </c>
      <c r="H5" s="279">
        <v>40.625</v>
      </c>
      <c r="I5" s="279">
        <v>59.375</v>
      </c>
      <c r="J5" s="279">
        <v>75</v>
      </c>
      <c r="K5" s="279">
        <v>25</v>
      </c>
      <c r="L5" s="279">
        <v>34.615384615384613</v>
      </c>
      <c r="M5" s="279">
        <v>65.384615384615387</v>
      </c>
      <c r="N5" s="279">
        <v>28.571428571428569</v>
      </c>
      <c r="O5" s="279">
        <v>71.428571428571431</v>
      </c>
      <c r="P5" s="279">
        <v>54.838709677419352</v>
      </c>
      <c r="Q5" s="279">
        <v>45.161290322580641</v>
      </c>
      <c r="R5" s="279">
        <v>31.25</v>
      </c>
      <c r="S5" s="279">
        <v>68.75</v>
      </c>
      <c r="T5" s="279">
        <v>11.111111111111111</v>
      </c>
      <c r="U5" s="279">
        <v>88.888888888888886</v>
      </c>
      <c r="V5" s="279">
        <v>33.333333333333329</v>
      </c>
      <c r="W5" s="279">
        <v>66.666666666666657</v>
      </c>
      <c r="X5" s="279">
        <v>37.142857142857146</v>
      </c>
      <c r="Y5" s="312">
        <v>62.857142857142854</v>
      </c>
    </row>
    <row r="6" spans="1:25" ht="15.95" customHeight="1" x14ac:dyDescent="0.25">
      <c r="A6" s="104" t="s">
        <v>118</v>
      </c>
      <c r="B6" s="311" t="s">
        <v>219</v>
      </c>
      <c r="C6" s="279" t="s">
        <v>219</v>
      </c>
      <c r="D6" s="279" t="s">
        <v>219</v>
      </c>
      <c r="E6" s="279" t="s">
        <v>219</v>
      </c>
      <c r="F6" s="279" t="s">
        <v>219</v>
      </c>
      <c r="G6" s="279" t="s">
        <v>219</v>
      </c>
      <c r="H6" s="279" t="s">
        <v>219</v>
      </c>
      <c r="I6" s="279" t="s">
        <v>219</v>
      </c>
      <c r="J6" s="279" t="s">
        <v>219</v>
      </c>
      <c r="K6" s="279" t="s">
        <v>219</v>
      </c>
      <c r="L6" s="279" t="s">
        <v>219</v>
      </c>
      <c r="M6" s="279" t="s">
        <v>219</v>
      </c>
      <c r="N6" s="279" t="s">
        <v>219</v>
      </c>
      <c r="O6" s="279" t="s">
        <v>219</v>
      </c>
      <c r="P6" s="279">
        <v>0</v>
      </c>
      <c r="Q6" s="279">
        <v>100</v>
      </c>
      <c r="R6" s="279" t="s">
        <v>219</v>
      </c>
      <c r="S6" s="279" t="s">
        <v>219</v>
      </c>
      <c r="T6" s="279" t="s">
        <v>219</v>
      </c>
      <c r="U6" s="279" t="s">
        <v>219</v>
      </c>
      <c r="V6" s="279" t="s">
        <v>219</v>
      </c>
      <c r="W6" s="279" t="s">
        <v>219</v>
      </c>
      <c r="X6" s="279">
        <v>0</v>
      </c>
      <c r="Y6" s="312">
        <v>100</v>
      </c>
    </row>
    <row r="7" spans="1:25" ht="15.95" customHeight="1" x14ac:dyDescent="0.25">
      <c r="A7" s="104" t="s">
        <v>119</v>
      </c>
      <c r="B7" s="311">
        <v>75</v>
      </c>
      <c r="C7" s="279">
        <v>25</v>
      </c>
      <c r="D7" s="279">
        <v>71.428571428571431</v>
      </c>
      <c r="E7" s="279">
        <v>28.571428571428569</v>
      </c>
      <c r="F7" s="279">
        <v>66.666666666666657</v>
      </c>
      <c r="G7" s="279">
        <v>33.333333333333329</v>
      </c>
      <c r="H7" s="279">
        <v>100</v>
      </c>
      <c r="I7" s="279">
        <v>0</v>
      </c>
      <c r="J7" s="279">
        <v>100</v>
      </c>
      <c r="K7" s="279">
        <v>0</v>
      </c>
      <c r="L7" s="279">
        <v>85.714285714285708</v>
      </c>
      <c r="M7" s="279">
        <v>14.285714285714285</v>
      </c>
      <c r="N7" s="279">
        <v>100</v>
      </c>
      <c r="O7" s="279">
        <v>0</v>
      </c>
      <c r="P7" s="279">
        <v>76.470588235294116</v>
      </c>
      <c r="Q7" s="279">
        <v>23.52941176470588</v>
      </c>
      <c r="R7" s="279">
        <v>46.153846153846153</v>
      </c>
      <c r="S7" s="279">
        <v>53.846153846153847</v>
      </c>
      <c r="T7" s="279">
        <v>57.142857142857139</v>
      </c>
      <c r="U7" s="279">
        <v>42.857142857142854</v>
      </c>
      <c r="V7" s="279">
        <v>25</v>
      </c>
      <c r="W7" s="279">
        <v>75</v>
      </c>
      <c r="X7" s="279">
        <v>69.444444444444443</v>
      </c>
      <c r="Y7" s="312">
        <v>30.555555555555557</v>
      </c>
    </row>
    <row r="8" spans="1:25" ht="15.95" customHeight="1" x14ac:dyDescent="0.25">
      <c r="A8" s="104" t="s">
        <v>41</v>
      </c>
      <c r="B8" s="311">
        <v>100</v>
      </c>
      <c r="C8" s="279">
        <v>0</v>
      </c>
      <c r="D8" s="279" t="s">
        <v>219</v>
      </c>
      <c r="E8" s="279" t="s">
        <v>219</v>
      </c>
      <c r="F8" s="279" t="s">
        <v>219</v>
      </c>
      <c r="G8" s="279" t="s">
        <v>219</v>
      </c>
      <c r="H8" s="279" t="s">
        <v>219</v>
      </c>
      <c r="I8" s="279" t="s">
        <v>219</v>
      </c>
      <c r="J8" s="279">
        <v>66.666666666666657</v>
      </c>
      <c r="K8" s="279">
        <v>33.333333333333329</v>
      </c>
      <c r="L8" s="279" t="s">
        <v>219</v>
      </c>
      <c r="M8" s="279" t="s">
        <v>219</v>
      </c>
      <c r="N8" s="279">
        <v>0</v>
      </c>
      <c r="O8" s="279">
        <v>100</v>
      </c>
      <c r="P8" s="279">
        <v>75</v>
      </c>
      <c r="Q8" s="279">
        <v>25</v>
      </c>
      <c r="R8" s="279">
        <v>0</v>
      </c>
      <c r="S8" s="279">
        <v>100</v>
      </c>
      <c r="T8" s="279" t="s">
        <v>219</v>
      </c>
      <c r="U8" s="279" t="s">
        <v>219</v>
      </c>
      <c r="V8" s="279">
        <v>0</v>
      </c>
      <c r="W8" s="279">
        <v>100</v>
      </c>
      <c r="X8" s="279">
        <v>35.294117647058826</v>
      </c>
      <c r="Y8" s="312">
        <v>64.705882352941174</v>
      </c>
    </row>
    <row r="9" spans="1:25" ht="15.95" customHeight="1" x14ac:dyDescent="0.25">
      <c r="A9" s="104" t="s">
        <v>43</v>
      </c>
      <c r="B9" s="311">
        <v>50</v>
      </c>
      <c r="C9" s="279">
        <v>50</v>
      </c>
      <c r="D9" s="279">
        <v>100</v>
      </c>
      <c r="E9" s="279">
        <v>0</v>
      </c>
      <c r="F9" s="279" t="s">
        <v>219</v>
      </c>
      <c r="G9" s="279" t="s">
        <v>219</v>
      </c>
      <c r="H9" s="279" t="s">
        <v>219</v>
      </c>
      <c r="I9" s="279" t="s">
        <v>219</v>
      </c>
      <c r="J9" s="279" t="s">
        <v>219</v>
      </c>
      <c r="K9" s="279" t="s">
        <v>219</v>
      </c>
      <c r="L9" s="279">
        <v>75</v>
      </c>
      <c r="M9" s="279">
        <v>25</v>
      </c>
      <c r="N9" s="279" t="s">
        <v>219</v>
      </c>
      <c r="O9" s="279" t="s">
        <v>219</v>
      </c>
      <c r="P9" s="279">
        <v>100</v>
      </c>
      <c r="Q9" s="279">
        <v>0</v>
      </c>
      <c r="R9" s="279">
        <v>0</v>
      </c>
      <c r="S9" s="279">
        <v>100</v>
      </c>
      <c r="T9" s="279">
        <v>100</v>
      </c>
      <c r="U9" s="279">
        <v>0</v>
      </c>
      <c r="V9" s="279" t="s">
        <v>219</v>
      </c>
      <c r="W9" s="279" t="s">
        <v>219</v>
      </c>
      <c r="X9" s="279">
        <v>72.222222222222214</v>
      </c>
      <c r="Y9" s="312">
        <v>27.777777777777779</v>
      </c>
    </row>
    <row r="10" spans="1:25" ht="15.95" customHeight="1" x14ac:dyDescent="0.25">
      <c r="A10" s="104" t="s">
        <v>45</v>
      </c>
      <c r="B10" s="311">
        <v>33.333333333333329</v>
      </c>
      <c r="C10" s="279">
        <v>66.666666666666657</v>
      </c>
      <c r="D10" s="279">
        <v>64.285714285714292</v>
      </c>
      <c r="E10" s="279">
        <v>35.714285714285715</v>
      </c>
      <c r="F10" s="279">
        <v>50</v>
      </c>
      <c r="G10" s="279">
        <v>50</v>
      </c>
      <c r="H10" s="279">
        <v>100</v>
      </c>
      <c r="I10" s="279">
        <v>0</v>
      </c>
      <c r="J10" s="279">
        <v>85.714285714285708</v>
      </c>
      <c r="K10" s="279">
        <v>14.285714285714285</v>
      </c>
      <c r="L10" s="279">
        <v>37.5</v>
      </c>
      <c r="M10" s="279">
        <v>62.5</v>
      </c>
      <c r="N10" s="279">
        <v>62.5</v>
      </c>
      <c r="O10" s="279">
        <v>37.5</v>
      </c>
      <c r="P10" s="279">
        <v>70</v>
      </c>
      <c r="Q10" s="279">
        <v>30</v>
      </c>
      <c r="R10" s="279">
        <v>57.142857142857139</v>
      </c>
      <c r="S10" s="279">
        <v>42.857142857142854</v>
      </c>
      <c r="T10" s="279">
        <v>33.333333333333329</v>
      </c>
      <c r="U10" s="279">
        <v>66.666666666666657</v>
      </c>
      <c r="V10" s="279">
        <v>0</v>
      </c>
      <c r="W10" s="279">
        <v>100</v>
      </c>
      <c r="X10" s="279">
        <v>54.819277108433738</v>
      </c>
      <c r="Y10" s="312">
        <v>45.180722891566269</v>
      </c>
    </row>
    <row r="11" spans="1:25" ht="15.95" customHeight="1" x14ac:dyDescent="0.25">
      <c r="A11" s="104" t="s">
        <v>47</v>
      </c>
      <c r="B11" s="311">
        <v>50</v>
      </c>
      <c r="C11" s="279">
        <v>50</v>
      </c>
      <c r="D11" s="279">
        <v>66.666666666666657</v>
      </c>
      <c r="E11" s="279">
        <v>33.333333333333329</v>
      </c>
      <c r="F11" s="279">
        <v>0</v>
      </c>
      <c r="G11" s="279">
        <v>100</v>
      </c>
      <c r="H11" s="279">
        <v>100</v>
      </c>
      <c r="I11" s="279">
        <v>0</v>
      </c>
      <c r="J11" s="279">
        <v>42.857142857142854</v>
      </c>
      <c r="K11" s="279">
        <v>57.142857142857139</v>
      </c>
      <c r="L11" s="279">
        <v>66.666666666666657</v>
      </c>
      <c r="M11" s="279">
        <v>33.333333333333329</v>
      </c>
      <c r="N11" s="279">
        <v>33.333333333333329</v>
      </c>
      <c r="O11" s="279">
        <v>66.666666666666657</v>
      </c>
      <c r="P11" s="279">
        <v>66.666666666666657</v>
      </c>
      <c r="Q11" s="279">
        <v>33.333333333333329</v>
      </c>
      <c r="R11" s="279">
        <v>35.294117647058826</v>
      </c>
      <c r="S11" s="279">
        <v>64.705882352941174</v>
      </c>
      <c r="T11" s="279">
        <v>45.454545454545453</v>
      </c>
      <c r="U11" s="279">
        <v>54.54545454545454</v>
      </c>
      <c r="V11" s="279">
        <v>42.857142857142854</v>
      </c>
      <c r="W11" s="279">
        <v>57.142857142857139</v>
      </c>
      <c r="X11" s="279">
        <v>48.314606741573037</v>
      </c>
      <c r="Y11" s="312">
        <v>51.68539325842697</v>
      </c>
    </row>
    <row r="12" spans="1:25" ht="15.95" customHeight="1" x14ac:dyDescent="0.25">
      <c r="A12" s="104" t="s">
        <v>49</v>
      </c>
      <c r="B12" s="311">
        <v>33.333333333333329</v>
      </c>
      <c r="C12" s="279">
        <v>66.666666666666657</v>
      </c>
      <c r="D12" s="279">
        <v>66.666666666666657</v>
      </c>
      <c r="E12" s="279">
        <v>33.333333333333329</v>
      </c>
      <c r="F12" s="279">
        <v>100</v>
      </c>
      <c r="G12" s="279">
        <v>0</v>
      </c>
      <c r="H12" s="279" t="s">
        <v>219</v>
      </c>
      <c r="I12" s="279" t="s">
        <v>219</v>
      </c>
      <c r="J12" s="279">
        <v>0</v>
      </c>
      <c r="K12" s="279">
        <v>100</v>
      </c>
      <c r="L12" s="279">
        <v>0</v>
      </c>
      <c r="M12" s="279">
        <v>100</v>
      </c>
      <c r="N12" s="279">
        <v>25</v>
      </c>
      <c r="O12" s="279">
        <v>75</v>
      </c>
      <c r="P12" s="279">
        <v>50</v>
      </c>
      <c r="Q12" s="279">
        <v>50</v>
      </c>
      <c r="R12" s="279">
        <v>33.333333333333329</v>
      </c>
      <c r="S12" s="279">
        <v>66.666666666666657</v>
      </c>
      <c r="T12" s="279">
        <v>0</v>
      </c>
      <c r="U12" s="279">
        <v>100</v>
      </c>
      <c r="V12" s="279">
        <v>0</v>
      </c>
      <c r="W12" s="279">
        <v>100</v>
      </c>
      <c r="X12" s="279">
        <v>28.571428571428569</v>
      </c>
      <c r="Y12" s="312">
        <v>71.428571428571431</v>
      </c>
    </row>
    <row r="13" spans="1:25" ht="15.95" customHeight="1" x14ac:dyDescent="0.25">
      <c r="A13" s="104" t="s">
        <v>51</v>
      </c>
      <c r="B13" s="311">
        <v>40</v>
      </c>
      <c r="C13" s="279">
        <v>60</v>
      </c>
      <c r="D13" s="279">
        <v>33.333333333333329</v>
      </c>
      <c r="E13" s="279">
        <v>66.666666666666657</v>
      </c>
      <c r="F13" s="279">
        <v>0</v>
      </c>
      <c r="G13" s="279">
        <v>100</v>
      </c>
      <c r="H13" s="279">
        <v>0</v>
      </c>
      <c r="I13" s="279">
        <v>100</v>
      </c>
      <c r="J13" s="279">
        <v>100</v>
      </c>
      <c r="K13" s="279">
        <v>0</v>
      </c>
      <c r="L13" s="279" t="s">
        <v>219</v>
      </c>
      <c r="M13" s="279" t="s">
        <v>219</v>
      </c>
      <c r="N13" s="279">
        <v>50</v>
      </c>
      <c r="O13" s="279">
        <v>50</v>
      </c>
      <c r="P13" s="279">
        <v>50</v>
      </c>
      <c r="Q13" s="279">
        <v>50</v>
      </c>
      <c r="R13" s="279">
        <v>0</v>
      </c>
      <c r="S13" s="279">
        <v>100</v>
      </c>
      <c r="T13" s="279" t="s">
        <v>219</v>
      </c>
      <c r="U13" s="279" t="s">
        <v>219</v>
      </c>
      <c r="V13" s="279" t="s">
        <v>219</v>
      </c>
      <c r="W13" s="279" t="s">
        <v>219</v>
      </c>
      <c r="X13" s="279">
        <v>35.294117647058826</v>
      </c>
      <c r="Y13" s="312">
        <v>64.705882352941174</v>
      </c>
    </row>
    <row r="14" spans="1:25" ht="15.95" customHeight="1" x14ac:dyDescent="0.25">
      <c r="A14" s="110" t="s">
        <v>53</v>
      </c>
      <c r="B14" s="311">
        <v>33.333333333333329</v>
      </c>
      <c r="C14" s="279">
        <v>66.666666666666657</v>
      </c>
      <c r="D14" s="279" t="s">
        <v>219</v>
      </c>
      <c r="E14" s="279" t="s">
        <v>219</v>
      </c>
      <c r="F14" s="279">
        <v>100</v>
      </c>
      <c r="G14" s="279">
        <v>0</v>
      </c>
      <c r="H14" s="279">
        <v>0</v>
      </c>
      <c r="I14" s="279">
        <v>100</v>
      </c>
      <c r="J14" s="279">
        <v>66.666666666666657</v>
      </c>
      <c r="K14" s="279">
        <v>33.333333333333329</v>
      </c>
      <c r="L14" s="279">
        <v>100</v>
      </c>
      <c r="M14" s="279">
        <v>0</v>
      </c>
      <c r="N14" s="279">
        <v>66.666666666666657</v>
      </c>
      <c r="O14" s="279">
        <v>33.333333333333329</v>
      </c>
      <c r="P14" s="279">
        <v>0</v>
      </c>
      <c r="Q14" s="279">
        <v>100</v>
      </c>
      <c r="R14" s="279">
        <v>20</v>
      </c>
      <c r="S14" s="279">
        <v>80</v>
      </c>
      <c r="T14" s="279">
        <v>60</v>
      </c>
      <c r="U14" s="279">
        <v>40</v>
      </c>
      <c r="V14" s="279">
        <v>0</v>
      </c>
      <c r="W14" s="279">
        <v>100</v>
      </c>
      <c r="X14" s="279">
        <v>46.153846153846153</v>
      </c>
      <c r="Y14" s="312">
        <v>53.846153846153847</v>
      </c>
    </row>
    <row r="15" spans="1:25" ht="15.95" customHeight="1" x14ac:dyDescent="0.25">
      <c r="A15" s="104" t="s">
        <v>55</v>
      </c>
      <c r="B15" s="311">
        <v>100</v>
      </c>
      <c r="C15" s="279">
        <v>0</v>
      </c>
      <c r="D15" s="279" t="s">
        <v>219</v>
      </c>
      <c r="E15" s="279" t="s">
        <v>219</v>
      </c>
      <c r="F15" s="279" t="s">
        <v>219</v>
      </c>
      <c r="G15" s="279" t="s">
        <v>219</v>
      </c>
      <c r="H15" s="279" t="s">
        <v>219</v>
      </c>
      <c r="I15" s="279" t="s">
        <v>219</v>
      </c>
      <c r="J15" s="279" t="s">
        <v>219</v>
      </c>
      <c r="K15" s="279" t="s">
        <v>219</v>
      </c>
      <c r="L15" s="279" t="s">
        <v>219</v>
      </c>
      <c r="M15" s="279" t="s">
        <v>219</v>
      </c>
      <c r="N15" s="279">
        <v>100</v>
      </c>
      <c r="O15" s="279">
        <v>0</v>
      </c>
      <c r="P15" s="279">
        <v>100</v>
      </c>
      <c r="Q15" s="279">
        <v>0</v>
      </c>
      <c r="R15" s="279">
        <v>33.333333333333329</v>
      </c>
      <c r="S15" s="279">
        <v>66.666666666666657</v>
      </c>
      <c r="T15" s="279">
        <v>100</v>
      </c>
      <c r="U15" s="279">
        <v>0</v>
      </c>
      <c r="V15" s="279">
        <v>100</v>
      </c>
      <c r="W15" s="279">
        <v>0</v>
      </c>
      <c r="X15" s="279">
        <v>75</v>
      </c>
      <c r="Y15" s="312">
        <v>25</v>
      </c>
    </row>
    <row r="16" spans="1:25" ht="15.95" customHeight="1" x14ac:dyDescent="0.25">
      <c r="A16" s="104" t="s">
        <v>57</v>
      </c>
      <c r="B16" s="311">
        <v>50</v>
      </c>
      <c r="C16" s="279">
        <v>50</v>
      </c>
      <c r="D16" s="279">
        <v>50</v>
      </c>
      <c r="E16" s="279">
        <v>50</v>
      </c>
      <c r="F16" s="279">
        <v>100</v>
      </c>
      <c r="G16" s="279">
        <v>0</v>
      </c>
      <c r="H16" s="279">
        <v>100</v>
      </c>
      <c r="I16" s="279">
        <v>0</v>
      </c>
      <c r="J16" s="279">
        <v>100</v>
      </c>
      <c r="K16" s="279">
        <v>0</v>
      </c>
      <c r="L16" s="279">
        <v>60</v>
      </c>
      <c r="M16" s="279">
        <v>40</v>
      </c>
      <c r="N16" s="279" t="s">
        <v>219</v>
      </c>
      <c r="O16" s="279" t="s">
        <v>219</v>
      </c>
      <c r="P16" s="279">
        <v>100</v>
      </c>
      <c r="Q16" s="279">
        <v>0</v>
      </c>
      <c r="R16" s="279">
        <v>0</v>
      </c>
      <c r="S16" s="279">
        <v>100</v>
      </c>
      <c r="T16" s="279">
        <v>0</v>
      </c>
      <c r="U16" s="279">
        <v>100</v>
      </c>
      <c r="V16" s="279">
        <v>50</v>
      </c>
      <c r="W16" s="279">
        <v>50</v>
      </c>
      <c r="X16" s="279">
        <v>62.5</v>
      </c>
      <c r="Y16" s="312">
        <v>37.5</v>
      </c>
    </row>
    <row r="17" spans="1:25" ht="15.95" customHeight="1" x14ac:dyDescent="0.25">
      <c r="A17" s="104" t="s">
        <v>59</v>
      </c>
      <c r="B17" s="311">
        <v>42.857142857142854</v>
      </c>
      <c r="C17" s="279">
        <v>57.142857142857139</v>
      </c>
      <c r="D17" s="279">
        <v>64.285714285714292</v>
      </c>
      <c r="E17" s="279">
        <v>35.714285714285715</v>
      </c>
      <c r="F17" s="279">
        <v>60</v>
      </c>
      <c r="G17" s="279">
        <v>40</v>
      </c>
      <c r="H17" s="279">
        <v>25</v>
      </c>
      <c r="I17" s="279">
        <v>75</v>
      </c>
      <c r="J17" s="279">
        <v>77.777777777777786</v>
      </c>
      <c r="K17" s="279">
        <v>22.222222222222221</v>
      </c>
      <c r="L17" s="279">
        <v>60</v>
      </c>
      <c r="M17" s="279">
        <v>40</v>
      </c>
      <c r="N17" s="279">
        <v>25</v>
      </c>
      <c r="O17" s="279">
        <v>75</v>
      </c>
      <c r="P17" s="279">
        <v>57.894736842105267</v>
      </c>
      <c r="Q17" s="279">
        <v>42.105263157894733</v>
      </c>
      <c r="R17" s="279">
        <v>29.166666666666668</v>
      </c>
      <c r="S17" s="279">
        <v>70.833333333333343</v>
      </c>
      <c r="T17" s="279">
        <v>0</v>
      </c>
      <c r="U17" s="279">
        <v>100</v>
      </c>
      <c r="V17" s="279">
        <v>18.181818181818183</v>
      </c>
      <c r="W17" s="279">
        <v>81.818181818181827</v>
      </c>
      <c r="X17" s="279">
        <v>43.859649122807014</v>
      </c>
      <c r="Y17" s="312">
        <v>56.140350877192979</v>
      </c>
    </row>
    <row r="18" spans="1:25" ht="33" customHeight="1" x14ac:dyDescent="0.25">
      <c r="A18" s="104" t="s">
        <v>120</v>
      </c>
      <c r="B18" s="311">
        <v>28.571428571428569</v>
      </c>
      <c r="C18" s="279">
        <v>71.428571428571431</v>
      </c>
      <c r="D18" s="279">
        <v>66.666666666666657</v>
      </c>
      <c r="E18" s="279">
        <v>33.333333333333329</v>
      </c>
      <c r="F18" s="279">
        <v>33.333333333333329</v>
      </c>
      <c r="G18" s="279">
        <v>66.666666666666657</v>
      </c>
      <c r="H18" s="279">
        <v>20</v>
      </c>
      <c r="I18" s="279">
        <v>80</v>
      </c>
      <c r="J18" s="279">
        <v>16.666666666666664</v>
      </c>
      <c r="K18" s="279">
        <v>83.333333333333343</v>
      </c>
      <c r="L18" s="279">
        <v>50</v>
      </c>
      <c r="M18" s="279">
        <v>50</v>
      </c>
      <c r="N18" s="279">
        <v>66.666666666666657</v>
      </c>
      <c r="O18" s="279">
        <v>33.333333333333329</v>
      </c>
      <c r="P18" s="279">
        <v>57.142857142857139</v>
      </c>
      <c r="Q18" s="279">
        <v>42.857142857142854</v>
      </c>
      <c r="R18" s="279">
        <v>77.777777777777786</v>
      </c>
      <c r="S18" s="279">
        <v>22.222222222222221</v>
      </c>
      <c r="T18" s="279">
        <v>25</v>
      </c>
      <c r="U18" s="279">
        <v>75</v>
      </c>
      <c r="V18" s="279">
        <v>50</v>
      </c>
      <c r="W18" s="279">
        <v>50</v>
      </c>
      <c r="X18" s="279">
        <v>45.614035087719294</v>
      </c>
      <c r="Y18" s="312">
        <v>54.385964912280706</v>
      </c>
    </row>
    <row r="19" spans="1:25" ht="15.95" customHeight="1" thickBot="1" x14ac:dyDescent="0.3">
      <c r="A19" s="109" t="s">
        <v>122</v>
      </c>
      <c r="B19" s="313">
        <v>38.94736842105263</v>
      </c>
      <c r="C19" s="314">
        <v>61.05263157894737</v>
      </c>
      <c r="D19" s="314">
        <v>58.333333333333336</v>
      </c>
      <c r="E19" s="314">
        <v>41.666666666666671</v>
      </c>
      <c r="F19" s="314">
        <v>42.5</v>
      </c>
      <c r="G19" s="314">
        <v>57.499999999999993</v>
      </c>
      <c r="H19" s="314">
        <v>42.857142857142854</v>
      </c>
      <c r="I19" s="314">
        <v>57.142857142857139</v>
      </c>
      <c r="J19" s="314">
        <v>64.406779661016941</v>
      </c>
      <c r="K19" s="314">
        <v>35.593220338983052</v>
      </c>
      <c r="L19" s="314">
        <v>51.351351351351347</v>
      </c>
      <c r="M19" s="314">
        <v>48.648648648648653</v>
      </c>
      <c r="N19" s="314">
        <v>41.304347826086953</v>
      </c>
      <c r="O19" s="314">
        <v>58.695652173913047</v>
      </c>
      <c r="P19" s="314">
        <v>63.909774436090231</v>
      </c>
      <c r="Q19" s="314">
        <v>36.090225563909769</v>
      </c>
      <c r="R19" s="314">
        <v>42.176870748299322</v>
      </c>
      <c r="S19" s="314">
        <v>57.823129251700678</v>
      </c>
      <c r="T19" s="314">
        <v>36.666666666666664</v>
      </c>
      <c r="U19" s="314">
        <v>63.333333333333329</v>
      </c>
      <c r="V19" s="314">
        <v>27.027027027027028</v>
      </c>
      <c r="W19" s="314">
        <v>72.972972972972968</v>
      </c>
      <c r="X19" s="314">
        <v>48.152709359605907</v>
      </c>
      <c r="Y19" s="315">
        <v>51.847290640394085</v>
      </c>
    </row>
    <row r="20" spans="1:25" ht="12" customHeight="1" x14ac:dyDescent="0.25">
      <c r="A20" s="13" t="s">
        <v>220</v>
      </c>
      <c r="B20" s="59"/>
      <c r="C20" s="59"/>
      <c r="D20" s="59"/>
      <c r="E20" s="59"/>
      <c r="F20" s="59"/>
      <c r="G20" s="59"/>
      <c r="H20" s="59"/>
      <c r="I20" s="59"/>
      <c r="J20" s="59"/>
      <c r="K20" s="59"/>
      <c r="L20" s="59"/>
      <c r="M20" s="59"/>
      <c r="N20" s="59"/>
      <c r="O20" s="59"/>
      <c r="P20" s="59"/>
      <c r="Q20" s="59"/>
      <c r="R20" s="59"/>
      <c r="S20" s="59"/>
      <c r="T20" s="59"/>
      <c r="U20" s="59"/>
      <c r="V20" s="59"/>
      <c r="W20" s="59"/>
      <c r="X20" s="59"/>
      <c r="Y20" s="59"/>
    </row>
    <row r="21" spans="1:25" ht="12" customHeight="1" x14ac:dyDescent="0.25">
      <c r="A21" s="13" t="s">
        <v>262</v>
      </c>
      <c r="B21" s="59"/>
      <c r="C21" s="59"/>
      <c r="D21" s="59"/>
      <c r="E21" s="59"/>
      <c r="F21" s="59"/>
      <c r="G21" s="59"/>
      <c r="H21" s="59"/>
      <c r="I21" s="59"/>
      <c r="J21" s="59"/>
      <c r="K21" s="59"/>
      <c r="L21" s="59"/>
      <c r="M21" s="59"/>
      <c r="N21" s="59"/>
      <c r="O21" s="59"/>
      <c r="P21" s="59"/>
      <c r="Q21" s="59"/>
      <c r="R21" s="59"/>
      <c r="S21" s="59"/>
      <c r="T21" s="59"/>
      <c r="U21" s="59"/>
      <c r="V21" s="59"/>
      <c r="W21" s="59"/>
      <c r="X21" s="59"/>
      <c r="Y21" s="59"/>
    </row>
    <row r="22" spans="1:25" x14ac:dyDescent="0.25">
      <c r="A22" s="13" t="s">
        <v>222</v>
      </c>
    </row>
    <row r="23" spans="1:25" x14ac:dyDescent="0.25">
      <c r="A23" s="168" t="s">
        <v>221</v>
      </c>
    </row>
    <row r="24" spans="1:25" x14ac:dyDescent="0.25">
      <c r="A24" s="2"/>
    </row>
  </sheetData>
  <mergeCells count="14">
    <mergeCell ref="B4:Y4"/>
    <mergeCell ref="A1:Y1"/>
    <mergeCell ref="N2:O2"/>
    <mergeCell ref="L2:M2"/>
    <mergeCell ref="J2:K2"/>
    <mergeCell ref="H2:I2"/>
    <mergeCell ref="F2:G2"/>
    <mergeCell ref="D2:E2"/>
    <mergeCell ref="B2:C2"/>
    <mergeCell ref="X2:Y2"/>
    <mergeCell ref="V2:W2"/>
    <mergeCell ref="T2:U2"/>
    <mergeCell ref="R2:S2"/>
    <mergeCell ref="P2:Q2"/>
  </mergeCells>
  <pageMargins left="0.70866141732283472" right="0.70866141732283472" top="0.74803149606299213" bottom="0.74803149606299213" header="0.31496062992125984" footer="0.31496062992125984"/>
  <pageSetup paperSize="9" orientation="landscape" r:id="rId1"/>
  <headerFooter>
    <oddHeader>&amp;LStatistik over den grønne produktion i Danmark</oddHeader>
    <oddFooter>&amp;CSide &amp;P af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Layout" zoomScaleNormal="100" workbookViewId="0">
      <selection sqref="A1:M1"/>
    </sheetView>
  </sheetViews>
  <sheetFormatPr defaultRowHeight="15" x14ac:dyDescent="0.25"/>
  <cols>
    <col min="1" max="1" width="8.85546875" customWidth="1"/>
    <col min="2" max="5" width="8.7109375" bestFit="1" customWidth="1"/>
    <col min="6" max="6" width="8.42578125" bestFit="1" customWidth="1"/>
    <col min="7" max="7" width="8.7109375" bestFit="1" customWidth="1"/>
    <col min="8" max="8" width="7.7109375" bestFit="1" customWidth="1"/>
    <col min="9" max="9" width="7.42578125" bestFit="1" customWidth="1"/>
    <col min="10" max="11" width="7.7109375" bestFit="1" customWidth="1"/>
    <col min="12" max="12" width="7.42578125" bestFit="1" customWidth="1"/>
    <col min="13" max="13" width="7.7109375" bestFit="1" customWidth="1"/>
  </cols>
  <sheetData>
    <row r="1" spans="1:13" ht="15.75" thickBot="1" x14ac:dyDescent="0.3">
      <c r="A1" s="468" t="s">
        <v>171</v>
      </c>
      <c r="B1" s="468"/>
      <c r="C1" s="468"/>
      <c r="D1" s="468"/>
      <c r="E1" s="468"/>
      <c r="F1" s="468"/>
      <c r="G1" s="468"/>
      <c r="H1" s="468"/>
      <c r="I1" s="468"/>
      <c r="J1" s="468"/>
      <c r="K1" s="468"/>
      <c r="L1" s="468"/>
      <c r="M1" s="468"/>
    </row>
    <row r="2" spans="1:13" x14ac:dyDescent="0.25">
      <c r="A2" s="1"/>
      <c r="B2" s="422" t="s">
        <v>0</v>
      </c>
      <c r="C2" s="423"/>
      <c r="D2" s="423"/>
      <c r="E2" s="423"/>
      <c r="F2" s="423"/>
      <c r="G2" s="424"/>
      <c r="H2" s="422" t="s">
        <v>67</v>
      </c>
      <c r="I2" s="423"/>
      <c r="J2" s="423"/>
      <c r="K2" s="423"/>
      <c r="L2" s="423"/>
      <c r="M2" s="424"/>
    </row>
    <row r="3" spans="1:13" x14ac:dyDescent="0.25">
      <c r="A3" s="1"/>
      <c r="B3" s="37">
        <v>2005</v>
      </c>
      <c r="C3" s="84">
        <v>2006</v>
      </c>
      <c r="D3" s="84">
        <v>2007</v>
      </c>
      <c r="E3" s="84">
        <v>2008</v>
      </c>
      <c r="F3" s="84">
        <v>2009</v>
      </c>
      <c r="G3" s="85">
        <v>2010</v>
      </c>
      <c r="H3" s="37">
        <v>2005</v>
      </c>
      <c r="I3" s="84">
        <v>2006</v>
      </c>
      <c r="J3" s="84">
        <v>2007</v>
      </c>
      <c r="K3" s="84">
        <v>2008</v>
      </c>
      <c r="L3" s="84">
        <v>2009</v>
      </c>
      <c r="M3" s="85">
        <v>2010</v>
      </c>
    </row>
    <row r="4" spans="1:13" x14ac:dyDescent="0.25">
      <c r="A4" s="1"/>
      <c r="B4" s="419" t="s">
        <v>12</v>
      </c>
      <c r="C4" s="420"/>
      <c r="D4" s="420"/>
      <c r="E4" s="420"/>
      <c r="F4" s="420"/>
      <c r="G4" s="421"/>
      <c r="H4" s="419" t="s">
        <v>12</v>
      </c>
      <c r="I4" s="420"/>
      <c r="J4" s="420"/>
      <c r="K4" s="420"/>
      <c r="L4" s="420"/>
      <c r="M4" s="421"/>
    </row>
    <row r="5" spans="1:13" x14ac:dyDescent="0.25">
      <c r="A5" s="20" t="s">
        <v>164</v>
      </c>
      <c r="B5" s="118"/>
      <c r="C5" s="2"/>
      <c r="D5" s="2"/>
      <c r="E5" s="2"/>
      <c r="F5" s="2"/>
      <c r="G5" s="2"/>
      <c r="H5" s="118"/>
      <c r="I5" s="2"/>
      <c r="J5" s="2"/>
      <c r="K5" s="2"/>
      <c r="L5" s="2"/>
      <c r="M5" s="33"/>
    </row>
    <row r="6" spans="1:13" ht="15.95" customHeight="1" x14ac:dyDescent="0.25">
      <c r="A6" s="115" t="s">
        <v>165</v>
      </c>
      <c r="B6" s="3">
        <v>683387</v>
      </c>
      <c r="C6" s="42">
        <v>712488</v>
      </c>
      <c r="D6" s="42">
        <v>726539</v>
      </c>
      <c r="E6" s="42">
        <v>684453</v>
      </c>
      <c r="F6" s="42">
        <v>587948</v>
      </c>
      <c r="G6" s="42">
        <v>513160</v>
      </c>
      <c r="H6" s="114">
        <v>215556</v>
      </c>
      <c r="I6" s="117">
        <v>225542</v>
      </c>
      <c r="J6" s="117">
        <v>230431</v>
      </c>
      <c r="K6" s="117">
        <v>229162</v>
      </c>
      <c r="L6" s="206">
        <v>189603</v>
      </c>
      <c r="M6" s="6">
        <v>167762</v>
      </c>
    </row>
    <row r="7" spans="1:13" ht="15.95" customHeight="1" x14ac:dyDescent="0.25">
      <c r="A7" s="115" t="s">
        <v>166</v>
      </c>
      <c r="B7" s="3">
        <v>692062</v>
      </c>
      <c r="C7" s="42">
        <v>702295</v>
      </c>
      <c r="D7" s="42">
        <v>709565</v>
      </c>
      <c r="E7" s="42">
        <v>653251</v>
      </c>
      <c r="F7" s="42">
        <v>599647</v>
      </c>
      <c r="G7" s="42">
        <v>583512</v>
      </c>
      <c r="H7" s="114">
        <v>231041</v>
      </c>
      <c r="I7" s="117">
        <v>235386</v>
      </c>
      <c r="J7" s="117">
        <v>239701</v>
      </c>
      <c r="K7" s="117">
        <v>228130</v>
      </c>
      <c r="L7" s="206">
        <v>207015</v>
      </c>
      <c r="M7" s="6">
        <v>203887</v>
      </c>
    </row>
    <row r="8" spans="1:13" x14ac:dyDescent="0.25">
      <c r="A8" s="115" t="s">
        <v>167</v>
      </c>
      <c r="B8" s="3">
        <v>105007</v>
      </c>
      <c r="C8" s="42">
        <v>109171</v>
      </c>
      <c r="D8" s="42">
        <v>112669</v>
      </c>
      <c r="E8" s="42">
        <v>107475</v>
      </c>
      <c r="F8" s="42">
        <v>103607</v>
      </c>
      <c r="G8" s="42">
        <v>103068</v>
      </c>
      <c r="H8" s="114">
        <v>36463</v>
      </c>
      <c r="I8" s="117">
        <v>37759</v>
      </c>
      <c r="J8" s="117">
        <v>39219</v>
      </c>
      <c r="K8" s="117">
        <v>38675</v>
      </c>
      <c r="L8" s="206">
        <v>36453</v>
      </c>
      <c r="M8" s="6">
        <v>36370</v>
      </c>
    </row>
    <row r="9" spans="1:13" ht="15.95" customHeight="1" x14ac:dyDescent="0.25">
      <c r="A9" s="115" t="s">
        <v>168</v>
      </c>
      <c r="B9" s="3">
        <v>136472</v>
      </c>
      <c r="C9" s="42">
        <v>141874</v>
      </c>
      <c r="D9" s="42">
        <v>147418</v>
      </c>
      <c r="E9" s="42">
        <v>134816</v>
      </c>
      <c r="F9" s="42">
        <v>127162</v>
      </c>
      <c r="G9" s="42">
        <v>125568</v>
      </c>
      <c r="H9" s="114">
        <v>47127</v>
      </c>
      <c r="I9" s="117">
        <v>47463</v>
      </c>
      <c r="J9" s="117">
        <v>50112</v>
      </c>
      <c r="K9" s="117">
        <v>47828</v>
      </c>
      <c r="L9" s="206">
        <v>44579</v>
      </c>
      <c r="M9" s="6">
        <v>44855</v>
      </c>
    </row>
    <row r="10" spans="1:13" ht="15.95" customHeight="1" x14ac:dyDescent="0.25">
      <c r="A10" s="115" t="s">
        <v>169</v>
      </c>
      <c r="B10" s="3">
        <v>83247</v>
      </c>
      <c r="C10" s="42">
        <v>89510</v>
      </c>
      <c r="D10" s="42">
        <v>96303</v>
      </c>
      <c r="E10" s="42">
        <v>92797</v>
      </c>
      <c r="F10" s="42">
        <v>92580</v>
      </c>
      <c r="G10" s="42">
        <v>94442</v>
      </c>
      <c r="H10" s="114">
        <v>25954</v>
      </c>
      <c r="I10" s="117">
        <v>27277</v>
      </c>
      <c r="J10" s="117">
        <v>29716</v>
      </c>
      <c r="K10" s="117">
        <v>30064</v>
      </c>
      <c r="L10" s="206">
        <v>29465</v>
      </c>
      <c r="M10" s="6">
        <v>30339</v>
      </c>
    </row>
    <row r="11" spans="1:13" ht="15.95" customHeight="1" x14ac:dyDescent="0.25">
      <c r="A11" s="115" t="s">
        <v>170</v>
      </c>
      <c r="B11" s="3">
        <v>3863</v>
      </c>
      <c r="C11" s="42">
        <v>4188</v>
      </c>
      <c r="D11" s="42">
        <v>4548</v>
      </c>
      <c r="E11" s="42">
        <v>4653</v>
      </c>
      <c r="F11" s="42">
        <v>4798</v>
      </c>
      <c r="G11" s="42">
        <v>4817</v>
      </c>
      <c r="H11" s="114">
        <v>1322</v>
      </c>
      <c r="I11" s="117">
        <v>1374</v>
      </c>
      <c r="J11" s="117">
        <v>1500</v>
      </c>
      <c r="K11" s="117">
        <v>1544</v>
      </c>
      <c r="L11" s="206">
        <v>1576</v>
      </c>
      <c r="M11" s="6">
        <v>1579</v>
      </c>
    </row>
    <row r="12" spans="1:13" ht="15.95" customHeight="1" thickBot="1" x14ac:dyDescent="0.3">
      <c r="A12" s="252" t="s">
        <v>62</v>
      </c>
      <c r="B12" s="38">
        <f>SUM(B6:B11)</f>
        <v>1704038</v>
      </c>
      <c r="C12" s="39">
        <f t="shared" ref="C12:M12" si="0">SUM(C6:C11)</f>
        <v>1759526</v>
      </c>
      <c r="D12" s="39">
        <f t="shared" si="0"/>
        <v>1797042</v>
      </c>
      <c r="E12" s="39">
        <f t="shared" si="0"/>
        <v>1677445</v>
      </c>
      <c r="F12" s="39">
        <f t="shared" si="0"/>
        <v>1515742</v>
      </c>
      <c r="G12" s="39">
        <f t="shared" si="0"/>
        <v>1424567</v>
      </c>
      <c r="H12" s="38">
        <f t="shared" si="0"/>
        <v>557463</v>
      </c>
      <c r="I12" s="39">
        <f t="shared" si="0"/>
        <v>574801</v>
      </c>
      <c r="J12" s="39">
        <f t="shared" si="0"/>
        <v>590679</v>
      </c>
      <c r="K12" s="39">
        <f t="shared" si="0"/>
        <v>575403</v>
      </c>
      <c r="L12" s="39">
        <f t="shared" si="0"/>
        <v>508691</v>
      </c>
      <c r="M12" s="40">
        <f t="shared" si="0"/>
        <v>484792</v>
      </c>
    </row>
    <row r="13" spans="1:13" ht="12" customHeight="1" x14ac:dyDescent="0.25">
      <c r="A13" s="13" t="s">
        <v>274</v>
      </c>
      <c r="B13" s="113"/>
      <c r="E13" s="59"/>
      <c r="F13" s="59"/>
      <c r="G13" s="59"/>
      <c r="H13" s="59"/>
      <c r="I13" s="59"/>
      <c r="J13" s="59"/>
      <c r="K13" s="59"/>
      <c r="L13" s="59"/>
      <c r="M13" s="59"/>
    </row>
    <row r="14" spans="1:13" x14ac:dyDescent="0.25">
      <c r="A14" s="13" t="s">
        <v>267</v>
      </c>
      <c r="E14" s="59"/>
      <c r="F14" s="59"/>
      <c r="G14" s="59"/>
      <c r="H14" s="59"/>
      <c r="I14" s="59"/>
      <c r="J14" s="59"/>
      <c r="K14" s="59"/>
      <c r="L14" s="59"/>
      <c r="M14" s="120"/>
    </row>
    <row r="15" spans="1:13" x14ac:dyDescent="0.25">
      <c r="A15" s="168" t="s">
        <v>212</v>
      </c>
      <c r="E15" s="59"/>
      <c r="F15" s="59"/>
      <c r="G15" s="59"/>
      <c r="H15" s="59"/>
      <c r="I15" s="59"/>
      <c r="J15" s="59"/>
      <c r="K15" s="59"/>
      <c r="L15" s="59"/>
      <c r="M15" s="59"/>
    </row>
    <row r="17" spans="2:9" x14ac:dyDescent="0.25">
      <c r="B17" s="226"/>
    </row>
    <row r="18" spans="2:9" x14ac:dyDescent="0.25">
      <c r="B18" s="226"/>
      <c r="I18" s="59"/>
    </row>
    <row r="19" spans="2:9" x14ac:dyDescent="0.25">
      <c r="B19" s="226"/>
    </row>
  </sheetData>
  <mergeCells count="5">
    <mergeCell ref="B2:G2"/>
    <mergeCell ref="H2:M2"/>
    <mergeCell ref="B4:G4"/>
    <mergeCell ref="H4:M4"/>
    <mergeCell ref="A1:M1"/>
  </mergeCells>
  <pageMargins left="0.70866141732283472" right="0.70866141732283472" top="0.74803149606299213" bottom="0.74803149606299213" header="0.31496062992125984" footer="0.31496062992125984"/>
  <pageSetup paperSize="9" orientation="landscape" r:id="rId1"/>
  <headerFooter>
    <oddHeader>&amp;LStatistik over den grønne produktion i Danmark</oddHeader>
    <oddFooter>&amp;CSide &amp;P af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view="pageLayout" topLeftCell="A3" zoomScale="90" zoomScaleNormal="90" zoomScalePageLayoutView="90" workbookViewId="0">
      <selection sqref="A1:R1"/>
    </sheetView>
  </sheetViews>
  <sheetFormatPr defaultRowHeight="15" x14ac:dyDescent="0.25"/>
  <cols>
    <col min="1" max="1" width="5.28515625" customWidth="1"/>
    <col min="2" max="2" width="16.7109375" customWidth="1"/>
    <col min="3" max="3" width="7.85546875" customWidth="1"/>
    <col min="4" max="4" width="9.5703125" bestFit="1" customWidth="1"/>
    <col min="5" max="5" width="8.140625" bestFit="1" customWidth="1"/>
    <col min="6" max="7" width="6.42578125" bestFit="1" customWidth="1"/>
    <col min="8" max="8" width="8" bestFit="1" customWidth="1"/>
    <col min="9" max="9" width="6.42578125" bestFit="1" customWidth="1"/>
    <col min="10" max="10" width="11.7109375" bestFit="1" customWidth="1"/>
    <col min="11" max="11" width="9.42578125" bestFit="1" customWidth="1"/>
    <col min="12" max="12" width="7.85546875" bestFit="1" customWidth="1"/>
    <col min="13" max="13" width="6.28515625" bestFit="1" customWidth="1"/>
    <col min="14" max="15" width="5.7109375" bestFit="1" customWidth="1"/>
    <col min="16" max="16" width="8" bestFit="1" customWidth="1"/>
    <col min="17" max="17" width="5.85546875" customWidth="1"/>
    <col min="18" max="19" width="11.85546875" bestFit="1" customWidth="1"/>
  </cols>
  <sheetData>
    <row r="1" spans="1:32" ht="12.75" customHeight="1" thickBot="1" x14ac:dyDescent="0.3">
      <c r="A1" s="401" t="s">
        <v>223</v>
      </c>
      <c r="B1" s="401"/>
      <c r="C1" s="401"/>
      <c r="D1" s="401"/>
      <c r="E1" s="401"/>
      <c r="F1" s="401"/>
      <c r="G1" s="401"/>
      <c r="H1" s="401"/>
      <c r="I1" s="401"/>
      <c r="J1" s="401"/>
      <c r="K1" s="401"/>
      <c r="L1" s="401"/>
      <c r="M1" s="401"/>
      <c r="N1" s="401"/>
      <c r="O1" s="401"/>
      <c r="P1" s="401"/>
      <c r="Q1" s="401"/>
      <c r="R1" s="401"/>
      <c r="S1" s="149"/>
    </row>
    <row r="2" spans="1:32" ht="11.25" customHeight="1" x14ac:dyDescent="0.25">
      <c r="A2" s="73"/>
      <c r="B2" s="69"/>
      <c r="C2" s="402" t="s">
        <v>0</v>
      </c>
      <c r="D2" s="402"/>
      <c r="E2" s="402"/>
      <c r="F2" s="402"/>
      <c r="G2" s="402"/>
      <c r="H2" s="402"/>
      <c r="I2" s="402"/>
      <c r="J2" s="402"/>
      <c r="K2" s="403" t="s">
        <v>67</v>
      </c>
      <c r="L2" s="403"/>
      <c r="M2" s="403"/>
      <c r="N2" s="403"/>
      <c r="O2" s="403"/>
      <c r="P2" s="403"/>
      <c r="Q2" s="403"/>
      <c r="R2" s="403"/>
      <c r="S2" s="149"/>
      <c r="T2" s="149"/>
      <c r="U2" s="149"/>
      <c r="V2" s="149"/>
      <c r="W2" s="149"/>
      <c r="X2" s="149"/>
      <c r="Y2" s="149"/>
      <c r="Z2" s="149"/>
      <c r="AA2" s="149"/>
      <c r="AB2" s="149"/>
      <c r="AC2" s="149"/>
      <c r="AD2" s="149"/>
      <c r="AE2" s="149"/>
      <c r="AF2" s="149"/>
    </row>
    <row r="3" spans="1:32" ht="15" customHeight="1" x14ac:dyDescent="0.25">
      <c r="A3" s="74" t="s">
        <v>2</v>
      </c>
      <c r="B3" s="20" t="s">
        <v>114</v>
      </c>
      <c r="C3" s="21" t="s">
        <v>4</v>
      </c>
      <c r="D3" s="22" t="s">
        <v>5</v>
      </c>
      <c r="E3" s="70" t="s">
        <v>6</v>
      </c>
      <c r="F3" s="22" t="s">
        <v>7</v>
      </c>
      <c r="G3" s="22" t="s">
        <v>8</v>
      </c>
      <c r="H3" s="212" t="s">
        <v>9</v>
      </c>
      <c r="I3" s="213" t="s">
        <v>10</v>
      </c>
      <c r="J3" s="71" t="s">
        <v>11</v>
      </c>
      <c r="K3" s="22" t="s">
        <v>4</v>
      </c>
      <c r="L3" s="23" t="s">
        <v>5</v>
      </c>
      <c r="M3" s="70" t="s">
        <v>6</v>
      </c>
      <c r="N3" s="23" t="s">
        <v>7</v>
      </c>
      <c r="O3" s="23" t="s">
        <v>8</v>
      </c>
      <c r="P3" s="212" t="s">
        <v>9</v>
      </c>
      <c r="Q3" s="22" t="s">
        <v>10</v>
      </c>
      <c r="R3" s="216" t="s">
        <v>11</v>
      </c>
      <c r="S3" s="149"/>
      <c r="T3" s="149"/>
      <c r="U3" s="149"/>
      <c r="V3" s="149"/>
      <c r="W3" s="149"/>
      <c r="X3" s="149"/>
      <c r="Y3" s="149"/>
      <c r="Z3" s="149"/>
      <c r="AA3" s="149"/>
      <c r="AB3" s="149"/>
      <c r="AC3" s="149"/>
      <c r="AD3" s="149"/>
      <c r="AE3" s="149"/>
      <c r="AF3" s="149"/>
    </row>
    <row r="4" spans="1:32" ht="11.25" customHeight="1" x14ac:dyDescent="0.25">
      <c r="A4" s="75"/>
      <c r="B4" s="24"/>
      <c r="C4" s="404" t="s">
        <v>12</v>
      </c>
      <c r="D4" s="405"/>
      <c r="E4" s="406" t="s">
        <v>13</v>
      </c>
      <c r="F4" s="405"/>
      <c r="G4" s="405"/>
      <c r="H4" s="405"/>
      <c r="I4" s="405"/>
      <c r="J4" s="211" t="s">
        <v>14</v>
      </c>
      <c r="K4" s="404" t="s">
        <v>12</v>
      </c>
      <c r="L4" s="405"/>
      <c r="M4" s="406" t="s">
        <v>13</v>
      </c>
      <c r="N4" s="405"/>
      <c r="O4" s="405"/>
      <c r="P4" s="405"/>
      <c r="Q4" s="405"/>
      <c r="R4" s="211" t="s">
        <v>14</v>
      </c>
      <c r="S4" s="149"/>
      <c r="T4" s="149"/>
      <c r="U4" s="149"/>
      <c r="V4" s="149"/>
      <c r="W4" s="149"/>
      <c r="X4" s="149"/>
      <c r="Y4" s="149"/>
      <c r="Z4" s="149"/>
      <c r="AA4" s="149"/>
      <c r="AB4" s="149"/>
      <c r="AC4" s="149"/>
      <c r="AD4" s="149"/>
      <c r="AE4" s="149"/>
      <c r="AF4" s="149"/>
    </row>
    <row r="5" spans="1:32" ht="18" x14ac:dyDescent="0.25">
      <c r="A5" s="27" t="s">
        <v>15</v>
      </c>
      <c r="B5" s="364" t="s">
        <v>16</v>
      </c>
      <c r="C5" s="286">
        <v>12379</v>
      </c>
      <c r="D5" s="281">
        <v>29279</v>
      </c>
      <c r="E5" s="282">
        <v>74.137782999999999</v>
      </c>
      <c r="F5" s="283">
        <v>4.0770619999999997</v>
      </c>
      <c r="G5" s="283">
        <v>2.0410050000000002</v>
      </c>
      <c r="H5" s="163" t="s">
        <v>219</v>
      </c>
      <c r="I5" s="360" t="s">
        <v>219</v>
      </c>
      <c r="J5" s="363" t="s">
        <v>219</v>
      </c>
      <c r="K5" s="286">
        <v>3147</v>
      </c>
      <c r="L5" s="281">
        <v>3509.6290000000149</v>
      </c>
      <c r="M5" s="282">
        <v>9.2132873400000008</v>
      </c>
      <c r="N5" s="283">
        <v>0.15287276599999999</v>
      </c>
      <c r="O5" s="283">
        <v>0.22156876</v>
      </c>
      <c r="P5" s="163">
        <v>0</v>
      </c>
      <c r="Q5" s="360" t="s">
        <v>219</v>
      </c>
      <c r="R5" s="323" t="s">
        <v>219</v>
      </c>
      <c r="S5" s="149"/>
      <c r="T5" s="149"/>
      <c r="U5" s="149"/>
      <c r="V5" s="149"/>
      <c r="W5" s="149"/>
      <c r="X5" s="149"/>
      <c r="Y5" s="149"/>
      <c r="Z5" s="149"/>
      <c r="AA5" s="149"/>
      <c r="AB5" s="149"/>
      <c r="AC5" s="149"/>
      <c r="AD5" s="149"/>
      <c r="AE5" s="149"/>
      <c r="AF5" s="149"/>
    </row>
    <row r="6" spans="1:32" ht="18" x14ac:dyDescent="0.25">
      <c r="A6" s="1" t="s">
        <v>17</v>
      </c>
      <c r="B6" s="365" t="s">
        <v>18</v>
      </c>
      <c r="C6" s="286">
        <v>1298</v>
      </c>
      <c r="D6" s="281">
        <v>49360</v>
      </c>
      <c r="E6" s="282">
        <v>155.20057</v>
      </c>
      <c r="F6" s="283">
        <v>68.989599999999996</v>
      </c>
      <c r="G6" s="283">
        <v>23.738965</v>
      </c>
      <c r="H6" s="283">
        <v>33.740478000000003</v>
      </c>
      <c r="I6" s="163" t="s">
        <v>219</v>
      </c>
      <c r="J6" s="285">
        <v>683559.11669367913</v>
      </c>
      <c r="K6" s="286">
        <v>39</v>
      </c>
      <c r="L6" s="281">
        <v>55.845999999999997</v>
      </c>
      <c r="M6" s="282">
        <v>0.145689185</v>
      </c>
      <c r="N6" s="283">
        <v>3.6791874000000002E-2</v>
      </c>
      <c r="O6" s="283">
        <v>1.5975911999999998E-2</v>
      </c>
      <c r="P6" s="283">
        <v>3.3181488000000002E-2</v>
      </c>
      <c r="Q6" s="163" t="s">
        <v>219</v>
      </c>
      <c r="R6" s="285">
        <v>534797.94134912547</v>
      </c>
      <c r="S6" s="149"/>
      <c r="T6" s="149"/>
      <c r="U6" s="149"/>
      <c r="V6" s="149"/>
      <c r="W6" s="149"/>
      <c r="X6" s="149"/>
      <c r="Y6" s="149"/>
      <c r="Z6" s="149"/>
      <c r="AA6" s="149"/>
      <c r="AB6" s="149"/>
      <c r="AC6" s="149"/>
      <c r="AD6" s="149"/>
      <c r="AE6" s="149"/>
      <c r="AF6" s="149"/>
    </row>
    <row r="7" spans="1:32" x14ac:dyDescent="0.25">
      <c r="A7" s="1" t="s">
        <v>19</v>
      </c>
      <c r="B7" s="365" t="s">
        <v>20</v>
      </c>
      <c r="C7" s="286">
        <v>428</v>
      </c>
      <c r="D7" s="281">
        <v>4317</v>
      </c>
      <c r="E7" s="282">
        <v>8.9795219999999993</v>
      </c>
      <c r="F7" s="283">
        <v>4.7638569999999998</v>
      </c>
      <c r="G7" s="283">
        <v>3.3981180000000002</v>
      </c>
      <c r="H7" s="283">
        <v>2.5787</v>
      </c>
      <c r="I7" s="163" t="s">
        <v>219</v>
      </c>
      <c r="J7" s="285">
        <v>597336.11304146401</v>
      </c>
      <c r="K7" s="286">
        <v>97</v>
      </c>
      <c r="L7" s="281">
        <v>523.41800000000001</v>
      </c>
      <c r="M7" s="282">
        <v>1.514448738</v>
      </c>
      <c r="N7" s="283">
        <v>1.1374911640000001</v>
      </c>
      <c r="O7" s="283">
        <v>0.52099204600000004</v>
      </c>
      <c r="P7" s="283">
        <v>0.39301336599999998</v>
      </c>
      <c r="Q7" s="163" t="s">
        <v>219</v>
      </c>
      <c r="R7" s="285">
        <v>675841.11387154064</v>
      </c>
      <c r="S7" s="149"/>
      <c r="T7" s="149"/>
      <c r="U7" s="149"/>
      <c r="V7" s="149"/>
      <c r="W7" s="149"/>
      <c r="X7" s="149"/>
      <c r="Y7" s="149"/>
      <c r="Z7" s="149"/>
      <c r="AA7" s="149"/>
      <c r="AB7" s="149"/>
      <c r="AC7" s="149"/>
      <c r="AD7" s="149"/>
      <c r="AE7" s="149"/>
      <c r="AF7" s="149"/>
    </row>
    <row r="8" spans="1:32" ht="18" x14ac:dyDescent="0.25">
      <c r="A8" s="1" t="s">
        <v>275</v>
      </c>
      <c r="B8" s="365" t="s">
        <v>78</v>
      </c>
      <c r="C8" s="186">
        <v>1099</v>
      </c>
      <c r="D8" s="324">
        <v>19700</v>
      </c>
      <c r="E8" s="325">
        <v>56.657035999999998</v>
      </c>
      <c r="F8" s="326">
        <v>12.206035</v>
      </c>
      <c r="G8" s="326">
        <v>12.726139999999999</v>
      </c>
      <c r="H8" s="326">
        <v>11.029501</v>
      </c>
      <c r="I8" s="163" t="s">
        <v>219</v>
      </c>
      <c r="J8" s="327">
        <v>559873.14720812184</v>
      </c>
      <c r="K8" s="186">
        <v>224</v>
      </c>
      <c r="L8" s="324">
        <v>2779.0000000000005</v>
      </c>
      <c r="M8" s="325">
        <v>4.2767611539999999</v>
      </c>
      <c r="N8" s="326">
        <v>0.41778113</v>
      </c>
      <c r="O8" s="326">
        <v>0.85126360300000004</v>
      </c>
      <c r="P8" s="326">
        <v>1.504270456</v>
      </c>
      <c r="Q8" s="163" t="s">
        <v>219</v>
      </c>
      <c r="R8" s="327">
        <v>487217.99506327009</v>
      </c>
      <c r="S8" s="149"/>
      <c r="T8" s="149"/>
      <c r="U8" s="149"/>
      <c r="V8" s="149"/>
      <c r="W8" s="149"/>
      <c r="X8" s="149"/>
      <c r="Y8" s="149"/>
      <c r="Z8" s="149"/>
      <c r="AA8" s="149"/>
      <c r="AB8" s="149"/>
      <c r="AC8" s="149"/>
      <c r="AD8" s="149"/>
      <c r="AE8" s="149"/>
      <c r="AF8" s="149"/>
    </row>
    <row r="9" spans="1:32" ht="18" x14ac:dyDescent="0.25">
      <c r="A9" s="1" t="s">
        <v>276</v>
      </c>
      <c r="B9" s="365" t="s">
        <v>277</v>
      </c>
      <c r="C9" s="286">
        <v>229</v>
      </c>
      <c r="D9" s="281">
        <v>28213</v>
      </c>
      <c r="E9" s="282">
        <v>88.162530000000004</v>
      </c>
      <c r="F9" s="283">
        <v>53.429965000000003</v>
      </c>
      <c r="G9" s="283">
        <v>20.582466</v>
      </c>
      <c r="H9" s="283">
        <v>37.107278999999998</v>
      </c>
      <c r="I9" s="163"/>
      <c r="J9" s="285">
        <v>1315254.6343884026</v>
      </c>
      <c r="K9" s="286">
        <v>64</v>
      </c>
      <c r="L9" s="281">
        <v>391.87600000000003</v>
      </c>
      <c r="M9" s="282">
        <v>0.77487573499999995</v>
      </c>
      <c r="N9" s="283">
        <v>0.308789586</v>
      </c>
      <c r="O9" s="283">
        <v>0.25599397200000001</v>
      </c>
      <c r="P9" s="283">
        <v>0.25008002000000001</v>
      </c>
      <c r="Q9" s="163"/>
      <c r="R9" s="285">
        <v>638161.10198123893</v>
      </c>
      <c r="S9" s="149"/>
      <c r="T9" s="149"/>
      <c r="U9" s="149"/>
      <c r="V9" s="149"/>
      <c r="W9" s="149"/>
      <c r="X9" s="149"/>
      <c r="Y9" s="149"/>
      <c r="Z9" s="149"/>
      <c r="AA9" s="149"/>
      <c r="AB9" s="149"/>
      <c r="AC9" s="149"/>
      <c r="AD9" s="149"/>
      <c r="AE9" s="149"/>
      <c r="AF9" s="149"/>
    </row>
    <row r="10" spans="1:32" ht="18" x14ac:dyDescent="0.25">
      <c r="A10" s="1" t="s">
        <v>26</v>
      </c>
      <c r="B10" s="365" t="s">
        <v>27</v>
      </c>
      <c r="C10" s="286">
        <v>779</v>
      </c>
      <c r="D10" s="281">
        <v>23593</v>
      </c>
      <c r="E10" s="282">
        <v>43.857405</v>
      </c>
      <c r="F10" s="283">
        <v>13.726283</v>
      </c>
      <c r="G10" s="283">
        <v>8.5313350000000003</v>
      </c>
      <c r="H10" s="283">
        <v>16.757906999999999</v>
      </c>
      <c r="I10" s="163" t="s">
        <v>219</v>
      </c>
      <c r="J10" s="285">
        <v>710291.48476242949</v>
      </c>
      <c r="K10" s="286">
        <v>445</v>
      </c>
      <c r="L10" s="281">
        <v>9231.4590000000007</v>
      </c>
      <c r="M10" s="282">
        <v>16.808357416</v>
      </c>
      <c r="N10" s="283">
        <v>4.8698232480000003</v>
      </c>
      <c r="O10" s="283">
        <v>3.436781834</v>
      </c>
      <c r="P10" s="283">
        <v>6.1383565129999997</v>
      </c>
      <c r="Q10" s="163" t="s">
        <v>219</v>
      </c>
      <c r="R10" s="285">
        <v>598504.89170096547</v>
      </c>
      <c r="S10" s="149"/>
      <c r="T10" s="149"/>
      <c r="U10" s="149"/>
      <c r="V10" s="149"/>
      <c r="W10" s="149"/>
      <c r="X10" s="149"/>
      <c r="Y10" s="149"/>
      <c r="Z10" s="149"/>
      <c r="AA10" s="149"/>
      <c r="AB10" s="149"/>
      <c r="AC10" s="149"/>
      <c r="AD10" s="149"/>
      <c r="AE10" s="149"/>
      <c r="AF10" s="149"/>
    </row>
    <row r="11" spans="1:32" x14ac:dyDescent="0.25">
      <c r="A11" s="1" t="s">
        <v>28</v>
      </c>
      <c r="B11" s="365" t="s">
        <v>29</v>
      </c>
      <c r="C11" s="286">
        <v>2156</v>
      </c>
      <c r="D11" s="281">
        <v>32144</v>
      </c>
      <c r="E11" s="282">
        <v>46.440553999999999</v>
      </c>
      <c r="F11" s="283">
        <v>17.318549000000001</v>
      </c>
      <c r="G11" s="283">
        <v>10.082444000000001</v>
      </c>
      <c r="H11" s="283">
        <v>17.718367000000001</v>
      </c>
      <c r="I11" s="163" t="s">
        <v>219</v>
      </c>
      <c r="J11" s="285">
        <v>551218.48556495772</v>
      </c>
      <c r="K11" s="286">
        <v>555</v>
      </c>
      <c r="L11" s="281">
        <v>3315.9019999999991</v>
      </c>
      <c r="M11" s="282">
        <v>4.4201213539999999</v>
      </c>
      <c r="N11" s="283">
        <v>1.596973776</v>
      </c>
      <c r="O11" s="283">
        <v>0.82694870099999995</v>
      </c>
      <c r="P11" s="283">
        <v>1.760837864</v>
      </c>
      <c r="Q11" s="163" t="s">
        <v>219</v>
      </c>
      <c r="R11" s="285">
        <v>477973.28414919571</v>
      </c>
      <c r="S11" s="149"/>
      <c r="T11" s="149"/>
      <c r="U11" s="149"/>
      <c r="V11" s="149"/>
      <c r="W11" s="149"/>
      <c r="X11" s="149"/>
      <c r="Y11" s="149"/>
      <c r="Z11" s="149"/>
      <c r="AA11" s="149"/>
      <c r="AB11" s="149"/>
      <c r="AC11" s="149"/>
      <c r="AD11" s="149"/>
      <c r="AE11" s="149"/>
      <c r="AF11" s="149"/>
    </row>
    <row r="12" spans="1:32" x14ac:dyDescent="0.25">
      <c r="A12" s="1" t="s">
        <v>30</v>
      </c>
      <c r="B12" s="365" t="s">
        <v>31</v>
      </c>
      <c r="C12" s="286">
        <v>390</v>
      </c>
      <c r="D12" s="281">
        <v>15422</v>
      </c>
      <c r="E12" s="282">
        <v>27.750226999999999</v>
      </c>
      <c r="F12" s="283">
        <v>20.443155000000001</v>
      </c>
      <c r="G12" s="283">
        <v>6.5567029999999997</v>
      </c>
      <c r="H12" s="283">
        <v>12.383232</v>
      </c>
      <c r="I12" s="163" t="s">
        <v>219</v>
      </c>
      <c r="J12" s="285">
        <v>802958.88989754894</v>
      </c>
      <c r="K12" s="286">
        <v>122</v>
      </c>
      <c r="L12" s="281">
        <v>1331.9899999999996</v>
      </c>
      <c r="M12" s="282">
        <v>2.0522267799999998</v>
      </c>
      <c r="N12" s="283">
        <v>1.424686812</v>
      </c>
      <c r="O12" s="283">
        <v>0.38649236599999998</v>
      </c>
      <c r="P12" s="283">
        <v>0.89965287900000002</v>
      </c>
      <c r="Q12" s="163" t="s">
        <v>219</v>
      </c>
      <c r="R12" s="285">
        <v>607938.92443396419</v>
      </c>
      <c r="S12" s="149"/>
      <c r="T12" s="149"/>
      <c r="U12" s="149"/>
      <c r="V12" s="149"/>
      <c r="W12" s="149"/>
      <c r="X12" s="149"/>
      <c r="Y12" s="149"/>
      <c r="Z12" s="149"/>
      <c r="AA12" s="149"/>
      <c r="AB12" s="149"/>
      <c r="AC12" s="149"/>
      <c r="AD12" s="149"/>
      <c r="AE12" s="149"/>
      <c r="AF12" s="149"/>
    </row>
    <row r="13" spans="1:32" x14ac:dyDescent="0.25">
      <c r="A13" s="1" t="s">
        <v>32</v>
      </c>
      <c r="B13" s="365" t="s">
        <v>33</v>
      </c>
      <c r="C13" s="286">
        <v>315</v>
      </c>
      <c r="D13" s="281">
        <v>9498</v>
      </c>
      <c r="E13" s="282">
        <v>18.059052000000001</v>
      </c>
      <c r="F13" s="283">
        <v>10.4297</v>
      </c>
      <c r="G13" s="283">
        <v>5.7005420000000004</v>
      </c>
      <c r="H13" s="283">
        <v>6.2868199999999996</v>
      </c>
      <c r="I13" s="163" t="s">
        <v>219</v>
      </c>
      <c r="J13" s="285">
        <v>661909.8757633185</v>
      </c>
      <c r="K13" s="286">
        <v>103</v>
      </c>
      <c r="L13" s="281">
        <v>1866.8589999999997</v>
      </c>
      <c r="M13" s="282">
        <v>4.5468842980000002</v>
      </c>
      <c r="N13" s="283">
        <v>3.339309879</v>
      </c>
      <c r="O13" s="283">
        <v>1.320477983</v>
      </c>
      <c r="P13" s="283">
        <v>1.6467820440000001</v>
      </c>
      <c r="Q13" s="163" t="s">
        <v>219</v>
      </c>
      <c r="R13" s="285">
        <v>793981.79766467679</v>
      </c>
      <c r="S13" s="149"/>
      <c r="T13" s="149"/>
      <c r="U13" s="149"/>
      <c r="V13" s="149"/>
      <c r="W13" s="149"/>
      <c r="X13" s="149"/>
      <c r="Y13" s="149"/>
      <c r="Z13" s="149"/>
      <c r="AA13" s="149"/>
      <c r="AB13" s="149"/>
      <c r="AC13" s="149"/>
      <c r="AD13" s="149"/>
      <c r="AE13" s="149"/>
      <c r="AF13" s="149"/>
    </row>
    <row r="14" spans="1:32" x14ac:dyDescent="0.25">
      <c r="A14" s="1" t="s">
        <v>34</v>
      </c>
      <c r="B14" s="365" t="s">
        <v>35</v>
      </c>
      <c r="C14" s="286">
        <v>1233</v>
      </c>
      <c r="D14" s="281">
        <v>50567</v>
      </c>
      <c r="E14" s="282">
        <v>115.352985</v>
      </c>
      <c r="F14" s="283">
        <v>86.698305000000005</v>
      </c>
      <c r="G14" s="283">
        <v>27.723686000000001</v>
      </c>
      <c r="H14" s="283">
        <v>31.734961999999999</v>
      </c>
      <c r="I14" s="163" t="s">
        <v>219</v>
      </c>
      <c r="J14" s="285">
        <v>627582.45496074506</v>
      </c>
      <c r="K14" s="286">
        <v>508</v>
      </c>
      <c r="L14" s="281">
        <v>15019.209999999997</v>
      </c>
      <c r="M14" s="282">
        <v>44.737594162000001</v>
      </c>
      <c r="N14" s="283">
        <v>35.559733428999998</v>
      </c>
      <c r="O14" s="283">
        <v>11.710151004</v>
      </c>
      <c r="P14" s="283">
        <v>8.4059460609999999</v>
      </c>
      <c r="Q14" s="163" t="s">
        <v>219</v>
      </c>
      <c r="R14" s="285">
        <v>503762.05311108771</v>
      </c>
      <c r="S14" s="149"/>
      <c r="T14" s="149"/>
      <c r="U14" s="149"/>
      <c r="V14" s="149"/>
      <c r="W14" s="149"/>
      <c r="X14" s="149"/>
      <c r="Y14" s="149"/>
      <c r="Z14" s="149"/>
      <c r="AA14" s="149"/>
      <c r="AB14" s="149"/>
      <c r="AC14" s="149"/>
      <c r="AD14" s="149"/>
      <c r="AE14" s="149"/>
      <c r="AF14" s="149"/>
    </row>
    <row r="15" spans="1:32" x14ac:dyDescent="0.25">
      <c r="A15" s="1" t="s">
        <v>36</v>
      </c>
      <c r="B15" s="365" t="s">
        <v>37</v>
      </c>
      <c r="C15" s="286">
        <v>217</v>
      </c>
      <c r="D15" s="281">
        <v>7176</v>
      </c>
      <c r="E15" s="282">
        <v>13.058432</v>
      </c>
      <c r="F15" s="283">
        <v>10.29945</v>
      </c>
      <c r="G15" s="283">
        <v>3.9467759999999998</v>
      </c>
      <c r="H15" s="283">
        <v>3.7039650000000002</v>
      </c>
      <c r="I15" s="163" t="s">
        <v>219</v>
      </c>
      <c r="J15" s="285">
        <v>516160.11705685616</v>
      </c>
      <c r="K15" s="286">
        <v>55</v>
      </c>
      <c r="L15" s="281">
        <v>1106.463</v>
      </c>
      <c r="M15" s="282">
        <v>1.976329768</v>
      </c>
      <c r="N15" s="283">
        <v>1.5250368700000001</v>
      </c>
      <c r="O15" s="283">
        <v>0.44015697300000001</v>
      </c>
      <c r="P15" s="283">
        <v>0.73641802599999995</v>
      </c>
      <c r="Q15" s="163" t="s">
        <v>219</v>
      </c>
      <c r="R15" s="285">
        <v>599064.32266670011</v>
      </c>
      <c r="S15" s="149"/>
      <c r="T15" s="149"/>
      <c r="U15" s="149"/>
      <c r="V15" s="149"/>
      <c r="W15" s="149"/>
      <c r="X15" s="149"/>
      <c r="Y15" s="149"/>
      <c r="Z15" s="149"/>
      <c r="AA15" s="149"/>
      <c r="AB15" s="149"/>
      <c r="AC15" s="149"/>
      <c r="AD15" s="149"/>
      <c r="AE15" s="149"/>
      <c r="AF15" s="149"/>
    </row>
    <row r="16" spans="1:32" ht="18" x14ac:dyDescent="0.25">
      <c r="A16" s="1" t="s">
        <v>38</v>
      </c>
      <c r="B16" s="365" t="s">
        <v>39</v>
      </c>
      <c r="C16" s="286">
        <v>1865</v>
      </c>
      <c r="D16" s="281">
        <v>24129</v>
      </c>
      <c r="E16" s="282">
        <v>47.310521999999999</v>
      </c>
      <c r="F16" s="283">
        <v>20.327708000000001</v>
      </c>
      <c r="G16" s="283">
        <v>8.447991</v>
      </c>
      <c r="H16" s="283">
        <v>19.694430000000001</v>
      </c>
      <c r="I16" s="163" t="s">
        <v>219</v>
      </c>
      <c r="J16" s="285">
        <v>816214.09921671019</v>
      </c>
      <c r="K16" s="286">
        <v>260</v>
      </c>
      <c r="L16" s="281">
        <v>536.43999999999983</v>
      </c>
      <c r="M16" s="282">
        <v>0.76438273800000001</v>
      </c>
      <c r="N16" s="283">
        <v>0.213452379</v>
      </c>
      <c r="O16" s="283">
        <v>5.9202827E-2</v>
      </c>
      <c r="P16" s="283">
        <v>0.30160461900000002</v>
      </c>
      <c r="Q16" s="163" t="s">
        <v>219</v>
      </c>
      <c r="R16" s="285">
        <v>506060.89074346214</v>
      </c>
      <c r="S16" s="149"/>
      <c r="T16" s="149"/>
      <c r="U16" s="149"/>
      <c r="V16" s="149"/>
      <c r="W16" s="149"/>
      <c r="X16" s="149"/>
      <c r="Y16" s="149"/>
      <c r="Z16" s="149"/>
      <c r="AA16" s="149"/>
      <c r="AB16" s="149"/>
      <c r="AC16" s="149"/>
      <c r="AD16" s="149"/>
      <c r="AE16" s="149"/>
      <c r="AF16" s="149"/>
    </row>
    <row r="17" spans="1:35" x14ac:dyDescent="0.25">
      <c r="A17" s="1" t="s">
        <v>40</v>
      </c>
      <c r="B17" s="365" t="s">
        <v>41</v>
      </c>
      <c r="C17" s="286">
        <v>448</v>
      </c>
      <c r="D17" s="281">
        <v>10030</v>
      </c>
      <c r="E17" s="282">
        <v>75.159581587000005</v>
      </c>
      <c r="F17" s="283">
        <v>10.851131000000001</v>
      </c>
      <c r="G17" s="283">
        <v>9.857272</v>
      </c>
      <c r="H17" s="283">
        <v>17.836560299999999</v>
      </c>
      <c r="I17" s="163" t="s">
        <v>219</v>
      </c>
      <c r="J17" s="285">
        <v>1778321.0667996011</v>
      </c>
      <c r="K17" s="286">
        <v>375</v>
      </c>
      <c r="L17" s="281">
        <v>2814.2520000000004</v>
      </c>
      <c r="M17" s="282">
        <v>35.287371475606989</v>
      </c>
      <c r="N17" s="283">
        <v>6.7986621889999999</v>
      </c>
      <c r="O17" s="283">
        <v>6.8860042430000004</v>
      </c>
      <c r="P17" s="283">
        <v>5.8317927341439963</v>
      </c>
      <c r="Q17" s="163" t="s">
        <v>219</v>
      </c>
      <c r="R17" s="285">
        <v>1865198.4166901368</v>
      </c>
      <c r="S17" s="149"/>
      <c r="T17" s="149"/>
      <c r="U17" s="149"/>
      <c r="V17" s="149"/>
      <c r="W17" s="149"/>
      <c r="X17" s="149"/>
      <c r="Y17" s="149"/>
      <c r="Z17" s="149"/>
      <c r="AA17" s="149"/>
      <c r="AB17" s="149"/>
      <c r="AC17" s="149"/>
      <c r="AD17" s="149"/>
      <c r="AE17" s="149"/>
      <c r="AF17" s="149"/>
    </row>
    <row r="18" spans="1:35" ht="18" x14ac:dyDescent="0.25">
      <c r="A18" s="1" t="s">
        <v>42</v>
      </c>
      <c r="B18" s="365" t="s">
        <v>43</v>
      </c>
      <c r="C18" s="286">
        <v>481</v>
      </c>
      <c r="D18" s="281">
        <v>8442</v>
      </c>
      <c r="E18" s="282">
        <v>17.984678317</v>
      </c>
      <c r="F18" s="283">
        <v>3.30131</v>
      </c>
      <c r="G18" s="283">
        <v>0.58180799999999999</v>
      </c>
      <c r="H18" s="283">
        <v>8.1927039849999996</v>
      </c>
      <c r="I18" s="163" t="s">
        <v>219</v>
      </c>
      <c r="J18" s="285">
        <v>970469.55520018947</v>
      </c>
      <c r="K18" s="286">
        <v>280</v>
      </c>
      <c r="L18" s="281">
        <v>2628.7419999999993</v>
      </c>
      <c r="M18" s="282">
        <v>7.386872800622001</v>
      </c>
      <c r="N18" s="283">
        <v>2.7731704160000001</v>
      </c>
      <c r="O18" s="283">
        <v>0.386897712</v>
      </c>
      <c r="P18" s="283">
        <v>2.5990050459859995</v>
      </c>
      <c r="Q18" s="163" t="s">
        <v>219</v>
      </c>
      <c r="R18" s="285">
        <v>889907.97698478028</v>
      </c>
      <c r="S18" s="149"/>
      <c r="T18" s="149"/>
      <c r="U18" s="149"/>
      <c r="V18" s="149"/>
      <c r="W18" s="149"/>
      <c r="X18" s="149"/>
      <c r="Y18" s="149"/>
      <c r="Z18" s="149"/>
      <c r="AA18" s="149"/>
      <c r="AB18" s="149"/>
      <c r="AC18" s="149"/>
      <c r="AD18" s="149"/>
      <c r="AE18" s="149"/>
      <c r="AF18" s="149"/>
    </row>
    <row r="19" spans="1:35" x14ac:dyDescent="0.25">
      <c r="A19" s="1" t="s">
        <v>44</v>
      </c>
      <c r="B19" s="365" t="s">
        <v>45</v>
      </c>
      <c r="C19" s="286">
        <v>16293</v>
      </c>
      <c r="D19" s="281">
        <v>115622</v>
      </c>
      <c r="E19" s="282">
        <v>155.198419</v>
      </c>
      <c r="F19" s="283">
        <v>2.983365</v>
      </c>
      <c r="G19" s="283">
        <v>2.8677280000000001</v>
      </c>
      <c r="H19" s="283">
        <v>56.464512999999997</v>
      </c>
      <c r="I19" s="163" t="s">
        <v>219</v>
      </c>
      <c r="J19" s="285">
        <v>488354.40487104532</v>
      </c>
      <c r="K19" s="286">
        <v>5607</v>
      </c>
      <c r="L19" s="281">
        <v>14296.782000000017</v>
      </c>
      <c r="M19" s="282">
        <v>18.538989217000001</v>
      </c>
      <c r="N19" s="283">
        <v>0.53228406100000003</v>
      </c>
      <c r="O19" s="283">
        <v>0.39472423699999998</v>
      </c>
      <c r="P19" s="283">
        <v>6.8040096480000001</v>
      </c>
      <c r="Q19" s="163" t="s">
        <v>219</v>
      </c>
      <c r="R19" s="285">
        <v>428363.60695088812</v>
      </c>
      <c r="S19" s="149"/>
      <c r="Y19" s="176"/>
      <c r="Z19" s="176"/>
      <c r="AA19" s="223"/>
    </row>
    <row r="20" spans="1:35" x14ac:dyDescent="0.25">
      <c r="A20" s="1" t="s">
        <v>46</v>
      </c>
      <c r="B20" s="365" t="s">
        <v>47</v>
      </c>
      <c r="C20" s="286">
        <v>28786</v>
      </c>
      <c r="D20" s="281">
        <v>298850</v>
      </c>
      <c r="E20" s="282">
        <v>1035.2448440000001</v>
      </c>
      <c r="F20" s="283">
        <v>180.65032400000001</v>
      </c>
      <c r="G20" s="283">
        <v>251.61644799999999</v>
      </c>
      <c r="H20" s="283">
        <v>161.637845</v>
      </c>
      <c r="I20" s="163" t="s">
        <v>219</v>
      </c>
      <c r="J20" s="285">
        <v>540866.13685795548</v>
      </c>
      <c r="K20" s="286">
        <v>3898</v>
      </c>
      <c r="L20" s="281">
        <v>16867.076000000012</v>
      </c>
      <c r="M20" s="282">
        <v>55.065613880000001</v>
      </c>
      <c r="N20" s="283">
        <v>8.3999277909999996</v>
      </c>
      <c r="O20" s="283">
        <v>12.823393208000001</v>
      </c>
      <c r="P20" s="283">
        <v>8.9726163299999993</v>
      </c>
      <c r="Q20" s="163" t="s">
        <v>219</v>
      </c>
      <c r="R20" s="285">
        <v>478812.23237692873</v>
      </c>
      <c r="S20" s="149"/>
      <c r="T20" s="149"/>
      <c r="U20" s="149"/>
      <c r="V20" s="149"/>
      <c r="W20" s="149"/>
      <c r="X20" s="149"/>
      <c r="Y20" s="149"/>
      <c r="Z20" s="149"/>
      <c r="AA20" s="149"/>
      <c r="AB20" s="149"/>
      <c r="AC20" s="149"/>
      <c r="AD20" s="149"/>
      <c r="AE20" s="149"/>
      <c r="AF20" s="149"/>
      <c r="AG20" s="149"/>
      <c r="AH20" s="149"/>
      <c r="AI20" s="149"/>
    </row>
    <row r="21" spans="1:35" x14ac:dyDescent="0.25">
      <c r="A21" s="1" t="s">
        <v>48</v>
      </c>
      <c r="B21" s="365" t="s">
        <v>49</v>
      </c>
      <c r="C21" s="286">
        <v>6643</v>
      </c>
      <c r="D21" s="281">
        <v>116690</v>
      </c>
      <c r="E21" s="282">
        <v>329.83127709399997</v>
      </c>
      <c r="F21" s="283">
        <v>197.69513599999999</v>
      </c>
      <c r="G21" s="283">
        <v>53.034744000000003</v>
      </c>
      <c r="H21" s="283">
        <v>81.290592243000006</v>
      </c>
      <c r="I21" s="163" t="s">
        <v>219</v>
      </c>
      <c r="J21" s="285">
        <v>696637.17750449909</v>
      </c>
      <c r="K21" s="286">
        <v>1036</v>
      </c>
      <c r="L21" s="281">
        <v>6525.458999999988</v>
      </c>
      <c r="M21" s="282">
        <v>11.569597275635001</v>
      </c>
      <c r="N21" s="283">
        <v>3.6996969549999998</v>
      </c>
      <c r="O21" s="283">
        <v>0.81620379600000004</v>
      </c>
      <c r="P21" s="283">
        <v>3.6454943186700004</v>
      </c>
      <c r="Q21" s="163" t="s">
        <v>219</v>
      </c>
      <c r="R21" s="285">
        <v>502841.71797024814</v>
      </c>
      <c r="S21" s="149"/>
      <c r="T21" s="149"/>
      <c r="U21" s="149"/>
      <c r="V21" s="149"/>
      <c r="W21" s="148"/>
      <c r="Y21" s="148"/>
      <c r="Z21" s="148"/>
      <c r="AA21" s="148"/>
      <c r="AC21" s="148"/>
      <c r="AD21" s="148"/>
      <c r="AE21" s="148"/>
      <c r="AF21" s="148"/>
      <c r="AG21" s="149"/>
    </row>
    <row r="22" spans="1:35" x14ac:dyDescent="0.25">
      <c r="A22" s="1" t="s">
        <v>50</v>
      </c>
      <c r="B22" s="365" t="s">
        <v>51</v>
      </c>
      <c r="C22" s="286">
        <v>7696</v>
      </c>
      <c r="D22" s="281">
        <v>44826</v>
      </c>
      <c r="E22" s="282">
        <v>39.016046000000003</v>
      </c>
      <c r="F22" s="283">
        <v>0.51780000000000004</v>
      </c>
      <c r="G22" s="283">
        <v>0.37403500000000001</v>
      </c>
      <c r="H22" s="283">
        <v>16.846216999999999</v>
      </c>
      <c r="I22" s="163" t="s">
        <v>219</v>
      </c>
      <c r="J22" s="285">
        <v>375813.52340159722</v>
      </c>
      <c r="K22" s="286">
        <v>317</v>
      </c>
      <c r="L22" s="281">
        <v>827.6760000000005</v>
      </c>
      <c r="M22" s="282">
        <v>0.75572305100000003</v>
      </c>
      <c r="N22" s="283">
        <v>1.9562900000000001E-4</v>
      </c>
      <c r="O22" s="283">
        <v>2.2765120000000001E-3</v>
      </c>
      <c r="P22" s="283">
        <v>0.32351184999999999</v>
      </c>
      <c r="Q22" s="163" t="s">
        <v>219</v>
      </c>
      <c r="R22" s="285">
        <v>351816.15025492798</v>
      </c>
      <c r="T22" s="149"/>
      <c r="U22" s="149"/>
      <c r="V22" s="149"/>
      <c r="W22" s="148"/>
      <c r="Y22" s="148"/>
      <c r="Z22" s="148"/>
      <c r="AA22" s="148"/>
      <c r="AC22" s="148"/>
      <c r="AD22" s="148"/>
      <c r="AE22" s="148"/>
      <c r="AF22" s="148"/>
      <c r="AG22" s="149"/>
    </row>
    <row r="23" spans="1:35" ht="18" x14ac:dyDescent="0.25">
      <c r="A23" s="1" t="s">
        <v>52</v>
      </c>
      <c r="B23" s="365" t="s">
        <v>53</v>
      </c>
      <c r="C23" s="286">
        <v>5601</v>
      </c>
      <c r="D23" s="281">
        <v>87074</v>
      </c>
      <c r="E23" s="282">
        <v>154.88441264900001</v>
      </c>
      <c r="F23" s="283">
        <v>20.012877</v>
      </c>
      <c r="G23" s="283">
        <v>19.019869</v>
      </c>
      <c r="H23" s="283">
        <v>71.399886347000006</v>
      </c>
      <c r="I23" s="163" t="s">
        <v>219</v>
      </c>
      <c r="J23" s="285">
        <v>819990.88530445367</v>
      </c>
      <c r="K23" s="286">
        <v>627</v>
      </c>
      <c r="L23" s="281">
        <v>2995.2480000000019</v>
      </c>
      <c r="M23" s="282">
        <v>4.4732556330820001</v>
      </c>
      <c r="N23" s="283">
        <v>0.57403791800000004</v>
      </c>
      <c r="O23" s="283">
        <v>0.461067958</v>
      </c>
      <c r="P23" s="283">
        <v>2.2472274982470002</v>
      </c>
      <c r="Q23" s="163" t="s">
        <v>219</v>
      </c>
      <c r="R23" s="285">
        <v>675305.35672645818</v>
      </c>
      <c r="T23" s="149"/>
      <c r="U23" s="149"/>
      <c r="V23" s="149"/>
      <c r="W23" s="148"/>
      <c r="Y23" s="148"/>
      <c r="Z23" s="148"/>
      <c r="AA23" s="148"/>
      <c r="AC23" s="148"/>
      <c r="AD23" s="148"/>
      <c r="AE23" s="148"/>
      <c r="AF23" s="148"/>
      <c r="AG23" s="149"/>
    </row>
    <row r="24" spans="1:35" ht="27" x14ac:dyDescent="0.25">
      <c r="A24" s="28" t="s">
        <v>278</v>
      </c>
      <c r="B24" s="366" t="s">
        <v>279</v>
      </c>
      <c r="C24" s="286">
        <v>8871</v>
      </c>
      <c r="D24" s="281">
        <v>104862</v>
      </c>
      <c r="E24" s="282">
        <v>33.945667999999998</v>
      </c>
      <c r="F24" s="283">
        <v>0.26564100000000002</v>
      </c>
      <c r="G24" s="283">
        <v>0.26868300000000001</v>
      </c>
      <c r="H24" s="283">
        <v>17.062913999999999</v>
      </c>
      <c r="I24" s="163"/>
      <c r="J24" s="285">
        <v>162717.80053784975</v>
      </c>
      <c r="K24" s="286">
        <v>853</v>
      </c>
      <c r="L24" s="281">
        <v>3209.0130000000022</v>
      </c>
      <c r="M24" s="282">
        <v>1.763612645</v>
      </c>
      <c r="N24" s="283">
        <v>9.9319060000000008E-3</v>
      </c>
      <c r="O24" s="283">
        <v>1.281652E-2</v>
      </c>
      <c r="P24" s="283">
        <v>1.092220972</v>
      </c>
      <c r="Q24" s="163"/>
      <c r="R24" s="285">
        <v>340360.40739006019</v>
      </c>
      <c r="S24" s="149"/>
      <c r="T24" s="149"/>
      <c r="U24" s="149"/>
      <c r="V24" s="149"/>
      <c r="W24" s="148"/>
      <c r="Y24" s="148"/>
      <c r="Z24" s="148"/>
      <c r="AA24" s="148"/>
      <c r="AC24" s="148"/>
      <c r="AD24" s="148"/>
      <c r="AE24" s="148"/>
      <c r="AF24" s="148"/>
      <c r="AG24" s="149"/>
    </row>
    <row r="25" spans="1:35" x14ac:dyDescent="0.25">
      <c r="A25" s="1" t="s">
        <v>58</v>
      </c>
      <c r="B25" s="365" t="s">
        <v>59</v>
      </c>
      <c r="C25" s="286">
        <v>11313</v>
      </c>
      <c r="D25" s="281">
        <v>106801</v>
      </c>
      <c r="E25" s="282">
        <v>137.31774300000001</v>
      </c>
      <c r="F25" s="283">
        <v>29.327158000000001</v>
      </c>
      <c r="G25" s="283">
        <v>12.605051</v>
      </c>
      <c r="H25" s="283">
        <v>69.419241999999997</v>
      </c>
      <c r="I25" s="163" t="s">
        <v>219</v>
      </c>
      <c r="J25" s="285">
        <v>649986.81660284079</v>
      </c>
      <c r="K25" s="286">
        <v>2649</v>
      </c>
      <c r="L25" s="281">
        <v>11950.320000000029</v>
      </c>
      <c r="M25" s="282">
        <v>19.147255945000001</v>
      </c>
      <c r="N25" s="283">
        <v>6.487431108</v>
      </c>
      <c r="O25" s="283">
        <v>2.3224718420000001</v>
      </c>
      <c r="P25" s="283">
        <v>7.6668215560000004</v>
      </c>
      <c r="Q25" s="163" t="s">
        <v>219</v>
      </c>
      <c r="R25" s="285">
        <v>577459.80721422785</v>
      </c>
      <c r="S25" s="149"/>
      <c r="T25" s="149"/>
      <c r="U25" s="149"/>
      <c r="V25" s="149"/>
      <c r="W25" s="148"/>
      <c r="Y25" s="148"/>
      <c r="Z25" s="148"/>
      <c r="AA25" s="148"/>
      <c r="AC25" s="148"/>
      <c r="AD25" s="148"/>
      <c r="AE25" s="148"/>
      <c r="AF25" s="148"/>
      <c r="AG25" s="149"/>
    </row>
    <row r="26" spans="1:35" ht="27" x14ac:dyDescent="0.25">
      <c r="A26" s="29" t="s">
        <v>60</v>
      </c>
      <c r="B26" s="367" t="s">
        <v>61</v>
      </c>
      <c r="C26" s="286">
        <v>5760</v>
      </c>
      <c r="D26" s="281">
        <v>67768</v>
      </c>
      <c r="E26" s="282">
        <v>77.223219</v>
      </c>
      <c r="F26" s="283">
        <v>5.7192699999999999</v>
      </c>
      <c r="G26" s="283">
        <v>2.1797059999999999</v>
      </c>
      <c r="H26" s="283">
        <v>34.257373999999999</v>
      </c>
      <c r="I26" s="361" t="s">
        <v>219</v>
      </c>
      <c r="J26" s="285">
        <v>505509.591547633</v>
      </c>
      <c r="K26" s="286">
        <v>888</v>
      </c>
      <c r="L26" s="281">
        <v>4205.8039999999955</v>
      </c>
      <c r="M26" s="282">
        <v>7.5680887500000003</v>
      </c>
      <c r="N26" s="283">
        <v>0.66383159000000003</v>
      </c>
      <c r="O26" s="283">
        <v>0.28693226599999999</v>
      </c>
      <c r="P26" s="283">
        <v>2.7860963320000001</v>
      </c>
      <c r="Q26" s="361" t="s">
        <v>219</v>
      </c>
      <c r="R26" s="285">
        <v>596256.38107416721</v>
      </c>
      <c r="S26" s="149"/>
      <c r="T26" s="149"/>
      <c r="U26" s="149"/>
      <c r="V26" s="149"/>
      <c r="W26" s="148"/>
      <c r="Y26" s="148"/>
      <c r="Z26" s="148"/>
      <c r="AA26" s="148"/>
      <c r="AC26" s="148"/>
      <c r="AD26" s="148"/>
      <c r="AE26" s="148"/>
      <c r="AF26" s="148"/>
      <c r="AG26" s="149"/>
    </row>
    <row r="27" spans="1:35" ht="11.25" customHeight="1" thickBot="1" x14ac:dyDescent="0.3">
      <c r="A27" s="25" t="s">
        <v>62</v>
      </c>
      <c r="B27" s="26"/>
      <c r="C27" s="328">
        <f>SUM(C5:C26)</f>
        <v>114280</v>
      </c>
      <c r="D27" s="329">
        <f t="shared" ref="D27:O27" si="0">SUM(D5:D26)</f>
        <v>1254363</v>
      </c>
      <c r="E27" s="330">
        <f>SUM(E5:E26)</f>
        <v>2750.7725066469998</v>
      </c>
      <c r="F27" s="331">
        <f t="shared" si="0"/>
        <v>774.03368100000012</v>
      </c>
      <c r="G27" s="331">
        <f t="shared" si="0"/>
        <v>485.88151499999992</v>
      </c>
      <c r="H27" s="331">
        <f>SUM(H5:H26)</f>
        <v>727.143488875</v>
      </c>
      <c r="I27" s="362" t="s">
        <v>219</v>
      </c>
      <c r="J27" s="332">
        <f>H27/D27*1000000000</f>
        <v>579691.43611139676</v>
      </c>
      <c r="K27" s="329">
        <f t="shared" si="0"/>
        <v>22149</v>
      </c>
      <c r="L27" s="333">
        <f t="shared" si="0"/>
        <v>105988.46400000008</v>
      </c>
      <c r="M27" s="334">
        <f>SUM(M5:M26)</f>
        <v>252.78733934094598</v>
      </c>
      <c r="N27" s="331">
        <f t="shared" si="0"/>
        <v>80.521912475999997</v>
      </c>
      <c r="O27" s="331">
        <f t="shared" si="0"/>
        <v>44.438794275000006</v>
      </c>
      <c r="P27" s="331">
        <f>SUM(P5:P26)</f>
        <v>64.038939621047007</v>
      </c>
      <c r="Q27" s="163" t="s">
        <v>219</v>
      </c>
      <c r="R27" s="332">
        <f>P27/L27*1000000000</f>
        <v>604206.69574989739</v>
      </c>
      <c r="S27" s="149"/>
      <c r="T27" s="149"/>
      <c r="U27" s="149"/>
      <c r="V27" s="149"/>
      <c r="W27" s="148"/>
      <c r="Y27" s="148"/>
      <c r="Z27" s="148"/>
      <c r="AA27" s="148"/>
      <c r="AC27" s="148"/>
      <c r="AD27" s="148"/>
      <c r="AE27" s="148"/>
      <c r="AF27" s="148"/>
      <c r="AG27" s="149"/>
    </row>
    <row r="28" spans="1:35" ht="11.1" customHeight="1" x14ac:dyDescent="0.25">
      <c r="A28" s="167" t="s">
        <v>63</v>
      </c>
      <c r="B28" s="10" t="s">
        <v>281</v>
      </c>
      <c r="C28" s="11"/>
      <c r="D28" s="11"/>
      <c r="E28" s="64"/>
      <c r="F28" s="64"/>
      <c r="G28" s="64"/>
      <c r="H28" s="64"/>
      <c r="I28" s="64"/>
      <c r="J28" s="64"/>
      <c r="K28" s="64"/>
      <c r="L28" s="64"/>
      <c r="M28" s="11"/>
      <c r="N28" s="11"/>
      <c r="O28" s="11"/>
      <c r="P28" s="11"/>
      <c r="Q28" s="11"/>
      <c r="R28" s="11"/>
      <c r="T28" s="149"/>
      <c r="U28" s="149"/>
      <c r="V28" s="149"/>
      <c r="W28" s="148"/>
      <c r="Y28" s="148"/>
      <c r="Z28" s="148"/>
      <c r="AA28" s="148"/>
      <c r="AC28" s="148"/>
      <c r="AD28" s="148"/>
      <c r="AE28" s="148"/>
      <c r="AF28" s="148"/>
      <c r="AG28" s="149"/>
    </row>
    <row r="29" spans="1:35" ht="9.9499999999999993" customHeight="1" x14ac:dyDescent="0.25">
      <c r="A29" s="12"/>
      <c r="B29" s="13" t="s">
        <v>282</v>
      </c>
      <c r="C29" s="14"/>
      <c r="D29" s="14"/>
      <c r="E29" s="14"/>
      <c r="F29" s="14"/>
      <c r="G29" s="14"/>
      <c r="H29" s="14"/>
      <c r="I29" s="14"/>
      <c r="J29" s="14"/>
      <c r="K29" s="14"/>
      <c r="L29" s="14"/>
      <c r="M29" s="14"/>
      <c r="N29" s="14"/>
      <c r="O29" s="14"/>
      <c r="P29" s="14"/>
      <c r="Q29" s="14"/>
      <c r="R29" s="14"/>
      <c r="T29" s="149"/>
      <c r="U29" s="149"/>
      <c r="V29" s="149"/>
      <c r="W29" s="148"/>
      <c r="Y29" s="148"/>
      <c r="Z29" s="148"/>
      <c r="AA29" s="148"/>
      <c r="AC29" s="148"/>
      <c r="AD29" s="148"/>
      <c r="AE29" s="148"/>
      <c r="AF29" s="148"/>
      <c r="AG29" s="149"/>
    </row>
    <row r="30" spans="1:35" ht="9.9499999999999993" customHeight="1" x14ac:dyDescent="0.25">
      <c r="B30" s="345" t="s">
        <v>283</v>
      </c>
      <c r="C30" s="14"/>
      <c r="D30" s="14"/>
      <c r="E30" s="14"/>
      <c r="F30" s="14"/>
      <c r="G30" s="14"/>
      <c r="H30" s="14"/>
      <c r="I30" s="14"/>
      <c r="J30" s="14"/>
      <c r="K30" s="14"/>
      <c r="L30" s="14"/>
      <c r="M30" s="14"/>
      <c r="N30" s="14"/>
      <c r="O30" s="14"/>
      <c r="P30" s="14"/>
      <c r="Q30" s="14"/>
      <c r="R30" s="14"/>
      <c r="T30" s="149"/>
      <c r="U30" s="149"/>
      <c r="V30" s="149"/>
      <c r="W30" s="148"/>
      <c r="Y30" s="148"/>
      <c r="Z30" s="148"/>
      <c r="AA30" s="148"/>
      <c r="AC30" s="148"/>
      <c r="AD30" s="148"/>
      <c r="AE30" s="148"/>
      <c r="AF30" s="148"/>
      <c r="AG30" s="149"/>
    </row>
    <row r="31" spans="1:35" ht="9.9499999999999993" customHeight="1" x14ac:dyDescent="0.25">
      <c r="B31" s="345" t="s">
        <v>284</v>
      </c>
      <c r="C31" s="14"/>
      <c r="D31" s="14"/>
      <c r="E31" s="14"/>
      <c r="F31" s="14"/>
      <c r="G31" s="14"/>
      <c r="H31" s="14"/>
      <c r="I31" s="14"/>
      <c r="J31" s="14"/>
      <c r="K31" s="14"/>
      <c r="L31" s="14"/>
      <c r="M31" s="14"/>
      <c r="N31" s="14"/>
      <c r="O31" s="14"/>
      <c r="P31" s="14"/>
      <c r="Q31" s="14"/>
      <c r="R31" s="14"/>
      <c r="T31" s="149"/>
      <c r="U31" s="149"/>
      <c r="V31" s="149"/>
      <c r="W31" s="148"/>
      <c r="Y31" s="148"/>
      <c r="Z31" s="148"/>
      <c r="AA31" s="148"/>
      <c r="AC31" s="148"/>
      <c r="AD31" s="148"/>
      <c r="AE31" s="148"/>
      <c r="AF31" s="148"/>
      <c r="AG31" s="149"/>
    </row>
    <row r="32" spans="1:35" ht="9.9499999999999993" customHeight="1" x14ac:dyDescent="0.25">
      <c r="A32" s="167" t="s">
        <v>285</v>
      </c>
      <c r="B32" s="167" t="s">
        <v>286</v>
      </c>
      <c r="C32" s="166"/>
      <c r="D32" s="166"/>
      <c r="E32" s="166"/>
      <c r="F32" s="166"/>
      <c r="G32" s="166"/>
      <c r="H32" s="59"/>
      <c r="I32" s="59"/>
      <c r="J32" s="59"/>
      <c r="K32" s="217"/>
      <c r="L32" s="217"/>
      <c r="M32" s="217"/>
      <c r="N32" s="217"/>
      <c r="O32" s="217"/>
      <c r="P32" s="218"/>
      <c r="Q32" s="217"/>
      <c r="R32" s="217"/>
      <c r="T32" s="149"/>
      <c r="U32" s="149"/>
      <c r="V32" s="149"/>
      <c r="W32" s="148"/>
      <c r="Y32" s="148"/>
      <c r="Z32" s="148"/>
      <c r="AA32" s="148"/>
      <c r="AC32" s="148"/>
      <c r="AD32" s="148"/>
      <c r="AE32" s="148"/>
      <c r="AF32" s="148"/>
      <c r="AG32" s="149"/>
    </row>
    <row r="33" spans="3:37" x14ac:dyDescent="0.25">
      <c r="D33" s="219"/>
      <c r="E33" s="59"/>
      <c r="F33" s="59"/>
      <c r="G33" s="59"/>
      <c r="H33" s="221"/>
      <c r="I33" s="59"/>
      <c r="J33" s="59"/>
      <c r="K33" s="220"/>
      <c r="L33" s="220"/>
      <c r="M33" s="220"/>
      <c r="N33" s="220"/>
      <c r="O33" s="220"/>
      <c r="P33" s="220"/>
      <c r="Q33" s="59"/>
      <c r="R33" s="59"/>
      <c r="T33" s="149"/>
      <c r="U33" s="149"/>
      <c r="V33" s="149"/>
      <c r="W33" s="148"/>
      <c r="Y33" s="148"/>
      <c r="Z33" s="148"/>
      <c r="AA33" s="148"/>
      <c r="AC33" s="148"/>
      <c r="AD33" s="148"/>
      <c r="AE33" s="148"/>
      <c r="AF33" s="148"/>
      <c r="AG33" s="149"/>
    </row>
    <row r="34" spans="3:37" x14ac:dyDescent="0.25">
      <c r="D34" s="59"/>
      <c r="E34" s="59"/>
      <c r="F34" s="59"/>
      <c r="G34" s="59"/>
      <c r="H34" s="59"/>
      <c r="I34" s="59"/>
      <c r="J34" s="59"/>
      <c r="K34" s="59"/>
      <c r="L34" s="59"/>
      <c r="M34" s="59"/>
      <c r="N34" s="221"/>
      <c r="O34" s="221"/>
      <c r="P34" s="221"/>
      <c r="Q34" s="59"/>
      <c r="R34" s="59"/>
      <c r="T34" s="149"/>
      <c r="U34" s="149"/>
      <c r="V34" s="149"/>
      <c r="W34" s="148"/>
      <c r="Y34" s="148"/>
      <c r="Z34" s="148"/>
      <c r="AA34" s="148"/>
      <c r="AC34" s="148"/>
      <c r="AD34" s="148"/>
      <c r="AE34" s="148"/>
      <c r="AF34" s="148"/>
      <c r="AG34" s="149"/>
    </row>
    <row r="35" spans="3:37" x14ac:dyDescent="0.25">
      <c r="D35" s="59"/>
      <c r="E35" s="59"/>
      <c r="F35" s="59"/>
      <c r="G35" s="59"/>
      <c r="H35" s="59"/>
      <c r="I35" s="59"/>
      <c r="J35" s="59"/>
      <c r="K35" s="59"/>
      <c r="L35" s="59"/>
      <c r="M35" s="222"/>
      <c r="N35" s="59"/>
      <c r="O35" s="59"/>
      <c r="P35" s="221"/>
      <c r="Q35" s="59"/>
      <c r="R35" s="59"/>
      <c r="T35" s="149"/>
      <c r="U35" s="149"/>
      <c r="V35" s="149"/>
      <c r="W35" s="148"/>
      <c r="Y35" s="148"/>
      <c r="Z35" s="148"/>
      <c r="AA35" s="148"/>
      <c r="AC35" s="148"/>
      <c r="AD35" s="148"/>
      <c r="AE35" s="148"/>
      <c r="AF35" s="148"/>
      <c r="AG35" s="149"/>
    </row>
    <row r="36" spans="3:37" x14ac:dyDescent="0.25">
      <c r="T36" s="149"/>
      <c r="U36" s="149"/>
      <c r="V36" s="149"/>
      <c r="W36" s="148"/>
      <c r="Y36" s="148"/>
      <c r="Z36" s="148"/>
      <c r="AA36" s="148"/>
      <c r="AC36" s="148"/>
      <c r="AD36" s="148"/>
      <c r="AE36" s="148"/>
      <c r="AF36" s="148"/>
      <c r="AG36" s="149"/>
    </row>
    <row r="37" spans="3:37" x14ac:dyDescent="0.25">
      <c r="T37" s="149"/>
      <c r="U37" s="149"/>
      <c r="V37" s="149"/>
      <c r="W37" s="149"/>
      <c r="X37" s="149"/>
      <c r="Y37" s="149"/>
      <c r="Z37" s="149"/>
      <c r="AA37" s="149"/>
      <c r="AB37" s="149"/>
      <c r="AC37" s="149"/>
      <c r="AD37" s="149"/>
      <c r="AE37" s="149"/>
      <c r="AF37" s="149"/>
      <c r="AG37" s="149"/>
      <c r="AH37" s="149"/>
      <c r="AI37" s="149"/>
      <c r="AJ37" s="149"/>
      <c r="AK37" s="149"/>
    </row>
    <row r="38" spans="3:37" x14ac:dyDescent="0.25">
      <c r="T38" s="149"/>
      <c r="U38" s="149"/>
      <c r="V38" s="149"/>
      <c r="W38" s="148"/>
      <c r="Y38" s="148"/>
      <c r="Z38" s="148"/>
      <c r="AA38" s="148"/>
      <c r="AC38" s="148"/>
      <c r="AD38" s="148"/>
      <c r="AE38" s="148"/>
      <c r="AF38" s="148"/>
      <c r="AG38" s="149"/>
    </row>
    <row r="39" spans="3:37" x14ac:dyDescent="0.25">
      <c r="C39" s="200"/>
      <c r="T39" s="149"/>
      <c r="U39" s="149"/>
      <c r="V39" s="149"/>
      <c r="W39" s="148"/>
      <c r="Y39" s="148"/>
      <c r="Z39" s="148"/>
      <c r="AA39" s="148"/>
      <c r="AC39" s="148"/>
      <c r="AD39" s="148"/>
      <c r="AE39" s="148"/>
      <c r="AF39" s="148"/>
      <c r="AG39" s="149"/>
    </row>
  </sheetData>
  <mergeCells count="7">
    <mergeCell ref="A1:R1"/>
    <mergeCell ref="C2:J2"/>
    <mergeCell ref="K2:R2"/>
    <mergeCell ref="C4:D4"/>
    <mergeCell ref="E4:I4"/>
    <mergeCell ref="K4:L4"/>
    <mergeCell ref="M4:Q4"/>
  </mergeCells>
  <pageMargins left="0.70866141732283472" right="0.70866141732283472" top="0.74803149606299213" bottom="0.74803149606299213" header="0.31496062992125984" footer="0.31496062992125984"/>
  <pageSetup paperSize="9" scale="88" orientation="landscape" r:id="rId1"/>
  <headerFooter>
    <oddHeader xml:space="preserve">&amp;LStatistik over den grønne produktion i Danmark
</oddHeader>
    <oddFooter>&amp;CSide &amp;P af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Layout" zoomScale="85" zoomScaleNormal="90" zoomScalePageLayoutView="85" workbookViewId="0"/>
  </sheetViews>
  <sheetFormatPr defaultRowHeight="15" x14ac:dyDescent="0.25"/>
  <cols>
    <col min="1" max="1" width="25.42578125" customWidth="1"/>
    <col min="2" max="2" width="11.7109375" bestFit="1" customWidth="1"/>
    <col min="3" max="3" width="14" bestFit="1" customWidth="1"/>
    <col min="4" max="4" width="5.5703125" bestFit="1" customWidth="1"/>
    <col min="5" max="5" width="19.42578125" bestFit="1" customWidth="1"/>
    <col min="6" max="6" width="11.7109375" bestFit="1" customWidth="1"/>
    <col min="7" max="7" width="14" bestFit="1" customWidth="1"/>
    <col min="8" max="8" width="4.85546875" bestFit="1" customWidth="1"/>
    <col min="9" max="9" width="19.42578125" bestFit="1" customWidth="1"/>
    <col min="10" max="10" width="19.7109375" bestFit="1" customWidth="1"/>
    <col min="11" max="11" width="11.7109375" bestFit="1" customWidth="1"/>
    <col min="12" max="12" width="14" bestFit="1" customWidth="1"/>
  </cols>
  <sheetData>
    <row r="1" spans="1:12" x14ac:dyDescent="0.25">
      <c r="A1" s="253" t="s">
        <v>255</v>
      </c>
      <c r="B1" s="253"/>
      <c r="C1" s="253"/>
      <c r="D1" s="253"/>
      <c r="E1" s="253"/>
      <c r="F1" s="253"/>
      <c r="G1" s="253"/>
      <c r="H1" s="253"/>
      <c r="I1" s="253"/>
      <c r="J1" s="253"/>
      <c r="K1" s="253"/>
    </row>
    <row r="2" spans="1:12" ht="15.75" thickBot="1" x14ac:dyDescent="0.3">
      <c r="A2" s="468" t="s">
        <v>225</v>
      </c>
      <c r="B2" s="468"/>
      <c r="C2" s="468"/>
      <c r="D2" s="253"/>
      <c r="E2" s="468" t="s">
        <v>226</v>
      </c>
      <c r="F2" s="468"/>
      <c r="G2" s="468"/>
      <c r="H2" s="253"/>
      <c r="J2" s="468" t="s">
        <v>227</v>
      </c>
      <c r="K2" s="468"/>
      <c r="L2" s="468"/>
    </row>
    <row r="3" spans="1:12" x14ac:dyDescent="0.25">
      <c r="A3" s="1"/>
      <c r="B3" s="254" t="s">
        <v>0</v>
      </c>
      <c r="C3" s="255" t="s">
        <v>67</v>
      </c>
      <c r="D3" s="77"/>
      <c r="E3" s="1"/>
      <c r="F3" s="254" t="s">
        <v>0</v>
      </c>
      <c r="G3" s="255" t="s">
        <v>67</v>
      </c>
      <c r="J3" s="1"/>
      <c r="K3" s="254" t="s">
        <v>0</v>
      </c>
      <c r="L3" s="256" t="s">
        <v>67</v>
      </c>
    </row>
    <row r="4" spans="1:12" x14ac:dyDescent="0.25">
      <c r="A4" s="1"/>
      <c r="B4" s="425" t="s">
        <v>225</v>
      </c>
      <c r="C4" s="426"/>
      <c r="E4" s="1"/>
      <c r="F4" s="425" t="s">
        <v>226</v>
      </c>
      <c r="G4" s="426"/>
      <c r="J4" s="1"/>
      <c r="K4" s="425" t="s">
        <v>167</v>
      </c>
      <c r="L4" s="426"/>
    </row>
    <row r="5" spans="1:12" x14ac:dyDescent="0.25">
      <c r="A5" s="1"/>
      <c r="B5" s="243" t="s">
        <v>12</v>
      </c>
      <c r="C5" s="257" t="s">
        <v>12</v>
      </c>
      <c r="D5" s="59"/>
      <c r="E5" s="1"/>
      <c r="F5" s="243" t="s">
        <v>12</v>
      </c>
      <c r="G5" s="257" t="s">
        <v>12</v>
      </c>
      <c r="J5" s="1"/>
      <c r="K5" s="243" t="s">
        <v>12</v>
      </c>
      <c r="L5" s="257" t="s">
        <v>12</v>
      </c>
    </row>
    <row r="6" spans="1:12" x14ac:dyDescent="0.25">
      <c r="A6" s="20" t="s">
        <v>164</v>
      </c>
      <c r="B6" s="258"/>
      <c r="C6" s="33"/>
      <c r="E6" s="20" t="s">
        <v>164</v>
      </c>
      <c r="F6" s="258"/>
      <c r="G6" s="33"/>
      <c r="J6" s="20" t="s">
        <v>164</v>
      </c>
      <c r="K6" s="258"/>
      <c r="L6" s="33"/>
    </row>
    <row r="7" spans="1:12" ht="15.95" customHeight="1" x14ac:dyDescent="0.25">
      <c r="A7" s="259" t="s">
        <v>228</v>
      </c>
      <c r="B7" s="260">
        <v>362270</v>
      </c>
      <c r="C7" s="170">
        <v>125315</v>
      </c>
      <c r="E7" s="259" t="s">
        <v>229</v>
      </c>
      <c r="F7" s="170">
        <v>234789</v>
      </c>
      <c r="G7" s="260">
        <v>75103</v>
      </c>
      <c r="J7" s="259" t="s">
        <v>230</v>
      </c>
      <c r="K7" s="170">
        <v>36759</v>
      </c>
      <c r="L7" s="260">
        <v>10763</v>
      </c>
    </row>
    <row r="8" spans="1:12" ht="15.95" customHeight="1" x14ac:dyDescent="0.25">
      <c r="A8" s="259" t="s">
        <v>231</v>
      </c>
      <c r="B8" s="260">
        <v>74291</v>
      </c>
      <c r="C8" s="170">
        <v>19440</v>
      </c>
      <c r="E8" s="259" t="s">
        <v>232</v>
      </c>
      <c r="F8" s="170">
        <v>129902</v>
      </c>
      <c r="G8" s="260">
        <v>54715</v>
      </c>
      <c r="J8" s="259" t="s">
        <v>159</v>
      </c>
      <c r="K8" s="170">
        <v>35213</v>
      </c>
      <c r="L8" s="260">
        <v>16001</v>
      </c>
    </row>
    <row r="9" spans="1:12" ht="19.5" customHeight="1" x14ac:dyDescent="0.25">
      <c r="A9" s="259" t="s">
        <v>233</v>
      </c>
      <c r="B9" s="260">
        <v>43156</v>
      </c>
      <c r="C9" s="170">
        <v>13289</v>
      </c>
      <c r="E9" s="259" t="s">
        <v>45</v>
      </c>
      <c r="F9" s="170">
        <v>104814</v>
      </c>
      <c r="G9" s="260">
        <v>39388</v>
      </c>
      <c r="J9" s="259" t="s">
        <v>154</v>
      </c>
      <c r="K9" s="170">
        <v>13076</v>
      </c>
      <c r="L9" s="260">
        <v>4523</v>
      </c>
    </row>
    <row r="10" spans="1:12" ht="15.95" customHeight="1" x14ac:dyDescent="0.25">
      <c r="A10" s="259" t="s">
        <v>234</v>
      </c>
      <c r="B10" s="260">
        <v>19189</v>
      </c>
      <c r="C10" s="170">
        <v>5365</v>
      </c>
      <c r="E10" s="259" t="s">
        <v>235</v>
      </c>
      <c r="F10" s="170">
        <v>40313</v>
      </c>
      <c r="G10" s="260">
        <v>10981</v>
      </c>
      <c r="J10" s="259" t="s">
        <v>236</v>
      </c>
      <c r="K10" s="170">
        <v>6528</v>
      </c>
      <c r="L10" s="260">
        <v>2118</v>
      </c>
    </row>
    <row r="11" spans="1:12" ht="15.95" customHeight="1" x14ac:dyDescent="0.25">
      <c r="A11" s="259" t="s">
        <v>237</v>
      </c>
      <c r="B11" s="260">
        <v>7263</v>
      </c>
      <c r="C11" s="170">
        <v>2449</v>
      </c>
      <c r="E11" s="259" t="s">
        <v>154</v>
      </c>
      <c r="F11" s="170">
        <v>20238</v>
      </c>
      <c r="G11" s="260">
        <v>6814</v>
      </c>
      <c r="J11" s="259" t="s">
        <v>158</v>
      </c>
      <c r="K11" s="170">
        <v>4812</v>
      </c>
      <c r="L11" s="260">
        <v>816</v>
      </c>
    </row>
    <row r="12" spans="1:12" ht="15.95" customHeight="1" x14ac:dyDescent="0.25">
      <c r="A12" s="259" t="s">
        <v>238</v>
      </c>
      <c r="B12" s="260">
        <v>3609</v>
      </c>
      <c r="C12" s="170">
        <v>951</v>
      </c>
      <c r="E12" s="259" t="s">
        <v>239</v>
      </c>
      <c r="F12" s="170">
        <v>16290</v>
      </c>
      <c r="G12" s="260">
        <v>6834</v>
      </c>
      <c r="J12" s="259" t="s">
        <v>235</v>
      </c>
      <c r="K12" s="170">
        <v>3164</v>
      </c>
      <c r="L12" s="260">
        <v>865</v>
      </c>
    </row>
    <row r="13" spans="1:12" ht="15.95" customHeight="1" x14ac:dyDescent="0.25">
      <c r="A13" s="259" t="s">
        <v>240</v>
      </c>
      <c r="B13" s="260">
        <v>1850</v>
      </c>
      <c r="C13" s="170">
        <v>463</v>
      </c>
      <c r="E13" s="259" t="s">
        <v>158</v>
      </c>
      <c r="F13" s="170">
        <v>10216</v>
      </c>
      <c r="G13" s="260">
        <v>2483</v>
      </c>
      <c r="J13" s="259" t="s">
        <v>241</v>
      </c>
      <c r="K13" s="170">
        <v>2082</v>
      </c>
      <c r="L13" s="260">
        <v>634</v>
      </c>
    </row>
    <row r="14" spans="1:12" ht="15.95" customHeight="1" x14ac:dyDescent="0.25">
      <c r="A14" s="259" t="s">
        <v>242</v>
      </c>
      <c r="B14" s="260">
        <v>736</v>
      </c>
      <c r="C14" s="170">
        <v>264</v>
      </c>
      <c r="E14" s="259" t="s">
        <v>243</v>
      </c>
      <c r="F14" s="170">
        <v>10123</v>
      </c>
      <c r="G14" s="260">
        <v>2237</v>
      </c>
      <c r="J14" s="259" t="s">
        <v>160</v>
      </c>
      <c r="K14" s="170">
        <v>1137</v>
      </c>
      <c r="L14" s="260">
        <v>565</v>
      </c>
    </row>
    <row r="15" spans="1:12" ht="15.95" customHeight="1" x14ac:dyDescent="0.25">
      <c r="A15" s="259" t="s">
        <v>244</v>
      </c>
      <c r="B15" s="260">
        <v>733</v>
      </c>
      <c r="C15" s="170">
        <v>214</v>
      </c>
      <c r="E15" s="259" t="s">
        <v>245</v>
      </c>
      <c r="F15" s="170">
        <v>8101</v>
      </c>
      <c r="G15" s="260">
        <v>1879</v>
      </c>
      <c r="J15" s="259" t="s">
        <v>163</v>
      </c>
      <c r="K15" s="170">
        <v>263</v>
      </c>
      <c r="L15" s="260">
        <v>74</v>
      </c>
    </row>
    <row r="16" spans="1:12" ht="15.95" customHeight="1" x14ac:dyDescent="0.25">
      <c r="A16" s="259" t="s">
        <v>246</v>
      </c>
      <c r="B16" s="260">
        <v>63</v>
      </c>
      <c r="C16" s="170">
        <v>12</v>
      </c>
      <c r="E16" s="259" t="s">
        <v>160</v>
      </c>
      <c r="F16" s="170">
        <v>8006</v>
      </c>
      <c r="G16" s="260">
        <v>3214</v>
      </c>
      <c r="J16" s="259" t="s">
        <v>162</v>
      </c>
      <c r="K16" s="170">
        <v>34</v>
      </c>
      <c r="L16" s="260">
        <v>11</v>
      </c>
    </row>
    <row r="17" spans="1:12" ht="15.95" customHeight="1" x14ac:dyDescent="0.25">
      <c r="A17" s="261"/>
      <c r="B17" s="260"/>
      <c r="C17" s="170"/>
      <c r="E17" s="259" t="s">
        <v>162</v>
      </c>
      <c r="F17" s="170">
        <v>720</v>
      </c>
      <c r="G17" s="260">
        <v>239</v>
      </c>
      <c r="J17" s="261"/>
      <c r="K17" s="260"/>
      <c r="L17" s="170"/>
    </row>
    <row r="18" spans="1:12" ht="15.95" customHeight="1" x14ac:dyDescent="0.25">
      <c r="A18" s="261"/>
      <c r="B18" s="260"/>
      <c r="C18" s="170"/>
      <c r="E18" s="261"/>
      <c r="F18" s="260"/>
      <c r="G18" s="170"/>
      <c r="J18" s="261"/>
      <c r="K18" s="260"/>
      <c r="L18" s="170"/>
    </row>
    <row r="19" spans="1:12" ht="15.95" customHeight="1" thickBot="1" x14ac:dyDescent="0.3">
      <c r="A19" s="266" t="s">
        <v>62</v>
      </c>
      <c r="B19" s="267">
        <f>SUM(B7:B16)</f>
        <v>513160</v>
      </c>
      <c r="C19" s="268">
        <f>SUM(C7:C16)</f>
        <v>167762</v>
      </c>
      <c r="D19" s="57"/>
      <c r="E19" s="266" t="s">
        <v>62</v>
      </c>
      <c r="F19" s="267">
        <f>SUM(F7:F17)</f>
        <v>583512</v>
      </c>
      <c r="G19" s="267">
        <f>SUM(G7:G17)</f>
        <v>203887</v>
      </c>
      <c r="J19" s="266" t="s">
        <v>62</v>
      </c>
      <c r="K19" s="267">
        <f>SUM(K7:K18)</f>
        <v>103068</v>
      </c>
      <c r="L19" s="267">
        <f>SUM(L7:L18)</f>
        <v>36370</v>
      </c>
    </row>
    <row r="20" spans="1:12" ht="15.95" customHeight="1" x14ac:dyDescent="0.25">
      <c r="A20" s="13" t="s">
        <v>268</v>
      </c>
      <c r="B20" s="121"/>
      <c r="C20" s="121"/>
      <c r="D20" s="121"/>
      <c r="E20" s="121"/>
      <c r="F20" s="121"/>
      <c r="G20" s="121"/>
      <c r="H20" s="121"/>
      <c r="I20" s="121"/>
      <c r="J20" s="121"/>
      <c r="K20" s="121"/>
    </row>
    <row r="21" spans="1:12" x14ac:dyDescent="0.25">
      <c r="A21" s="168" t="s">
        <v>212</v>
      </c>
      <c r="E21" s="59"/>
      <c r="F21" s="59"/>
      <c r="G21" s="59"/>
      <c r="H21" s="59"/>
      <c r="I21" s="59"/>
      <c r="J21" s="59"/>
      <c r="K21" s="59"/>
    </row>
    <row r="22" spans="1:12" x14ac:dyDescent="0.25">
      <c r="E22" s="59"/>
      <c r="F22" s="59"/>
      <c r="G22" s="59"/>
      <c r="H22" s="59"/>
      <c r="I22" s="59"/>
      <c r="J22" s="59"/>
      <c r="K22" s="59"/>
    </row>
    <row r="33" spans="1:12" ht="15.75" thickBot="1" x14ac:dyDescent="0.3">
      <c r="A33" s="468" t="s">
        <v>247</v>
      </c>
      <c r="B33" s="468"/>
      <c r="C33" s="468"/>
      <c r="E33" s="468" t="s">
        <v>248</v>
      </c>
      <c r="F33" s="468"/>
      <c r="G33" s="468"/>
      <c r="J33" s="468" t="s">
        <v>249</v>
      </c>
      <c r="K33" s="468"/>
      <c r="L33" s="468"/>
    </row>
    <row r="34" spans="1:12" x14ac:dyDescent="0.25">
      <c r="A34" s="1"/>
      <c r="B34" s="254" t="s">
        <v>0</v>
      </c>
      <c r="C34" s="255" t="s">
        <v>67</v>
      </c>
      <c r="E34" s="1"/>
      <c r="F34" s="254" t="s">
        <v>0</v>
      </c>
      <c r="G34" s="255" t="s">
        <v>67</v>
      </c>
      <c r="J34" s="262"/>
      <c r="K34" s="254" t="s">
        <v>0</v>
      </c>
      <c r="L34" s="255" t="s">
        <v>67</v>
      </c>
    </row>
    <row r="35" spans="1:12" x14ac:dyDescent="0.25">
      <c r="A35" s="1"/>
      <c r="B35" s="425" t="s">
        <v>168</v>
      </c>
      <c r="C35" s="426"/>
      <c r="E35" s="1"/>
      <c r="F35" s="425" t="s">
        <v>169</v>
      </c>
      <c r="G35" s="426"/>
      <c r="J35" s="263"/>
      <c r="K35" s="425" t="s">
        <v>249</v>
      </c>
      <c r="L35" s="426"/>
    </row>
    <row r="36" spans="1:12" x14ac:dyDescent="0.25">
      <c r="A36" s="1"/>
      <c r="B36" s="243" t="s">
        <v>12</v>
      </c>
      <c r="C36" s="257" t="s">
        <v>12</v>
      </c>
      <c r="E36" s="1"/>
      <c r="F36" s="243" t="s">
        <v>12</v>
      </c>
      <c r="G36" s="257" t="s">
        <v>12</v>
      </c>
      <c r="J36" s="263"/>
      <c r="K36" s="243" t="s">
        <v>12</v>
      </c>
      <c r="L36" s="257" t="s">
        <v>12</v>
      </c>
    </row>
    <row r="37" spans="1:12" x14ac:dyDescent="0.25">
      <c r="A37" s="20" t="s">
        <v>164</v>
      </c>
      <c r="B37" s="258"/>
      <c r="C37" s="33"/>
      <c r="E37" s="20" t="s">
        <v>164</v>
      </c>
      <c r="F37" s="258"/>
      <c r="G37" s="33"/>
      <c r="J37" s="264" t="s">
        <v>164</v>
      </c>
      <c r="K37" s="258"/>
      <c r="L37" s="33"/>
    </row>
    <row r="38" spans="1:12" x14ac:dyDescent="0.25">
      <c r="A38" s="259" t="s">
        <v>159</v>
      </c>
      <c r="B38" s="170">
        <v>43821</v>
      </c>
      <c r="C38" s="260">
        <v>20956</v>
      </c>
      <c r="E38" s="259" t="s">
        <v>157</v>
      </c>
      <c r="F38" s="260">
        <v>40091</v>
      </c>
      <c r="G38" s="170">
        <v>11464</v>
      </c>
      <c r="J38" s="265" t="s">
        <v>159</v>
      </c>
      <c r="K38" s="170">
        <v>2195</v>
      </c>
      <c r="L38" s="260">
        <v>903</v>
      </c>
    </row>
    <row r="39" spans="1:12" x14ac:dyDescent="0.25">
      <c r="A39" s="259" t="s">
        <v>157</v>
      </c>
      <c r="B39" s="170">
        <v>35200</v>
      </c>
      <c r="C39" s="260">
        <v>9991</v>
      </c>
      <c r="E39" s="259" t="s">
        <v>159</v>
      </c>
      <c r="F39" s="260">
        <v>22670</v>
      </c>
      <c r="G39" s="170">
        <v>9789</v>
      </c>
      <c r="J39" s="265" t="s">
        <v>156</v>
      </c>
      <c r="K39" s="170">
        <v>1030</v>
      </c>
      <c r="L39" s="260">
        <v>337</v>
      </c>
    </row>
    <row r="40" spans="1:12" x14ac:dyDescent="0.25">
      <c r="A40" s="259" t="s">
        <v>162</v>
      </c>
      <c r="B40" s="170">
        <v>10349</v>
      </c>
      <c r="C40" s="260">
        <v>2689</v>
      </c>
      <c r="E40" s="259" t="s">
        <v>161</v>
      </c>
      <c r="F40" s="260">
        <v>11766</v>
      </c>
      <c r="G40" s="170">
        <v>3349</v>
      </c>
      <c r="J40" s="265" t="s">
        <v>158</v>
      </c>
      <c r="K40" s="170">
        <v>705</v>
      </c>
      <c r="L40" s="260">
        <v>123</v>
      </c>
    </row>
    <row r="41" spans="1:12" x14ac:dyDescent="0.25">
      <c r="A41" s="259" t="s">
        <v>250</v>
      </c>
      <c r="B41" s="170">
        <v>10086</v>
      </c>
      <c r="C41" s="260">
        <v>2972</v>
      </c>
      <c r="E41" s="259" t="s">
        <v>156</v>
      </c>
      <c r="F41" s="260">
        <v>9646</v>
      </c>
      <c r="G41" s="170">
        <v>2969</v>
      </c>
      <c r="J41" s="265" t="s">
        <v>155</v>
      </c>
      <c r="K41" s="170">
        <v>445</v>
      </c>
      <c r="L41" s="260">
        <v>113</v>
      </c>
    </row>
    <row r="42" spans="1:12" x14ac:dyDescent="0.25">
      <c r="A42" s="259" t="s">
        <v>160</v>
      </c>
      <c r="B42" s="170">
        <v>7240</v>
      </c>
      <c r="C42" s="260">
        <v>3796</v>
      </c>
      <c r="E42" s="259" t="s">
        <v>158</v>
      </c>
      <c r="F42" s="260">
        <v>3859</v>
      </c>
      <c r="G42" s="170">
        <v>647</v>
      </c>
      <c r="J42" s="265" t="s">
        <v>157</v>
      </c>
      <c r="K42" s="170">
        <v>271</v>
      </c>
      <c r="L42" s="260">
        <v>66</v>
      </c>
    </row>
    <row r="43" spans="1:12" x14ac:dyDescent="0.25">
      <c r="A43" s="259" t="s">
        <v>158</v>
      </c>
      <c r="B43" s="170">
        <v>7198</v>
      </c>
      <c r="C43" s="260">
        <v>1622</v>
      </c>
      <c r="E43" s="259" t="s">
        <v>155</v>
      </c>
      <c r="F43" s="260">
        <v>3843</v>
      </c>
      <c r="G43" s="170">
        <v>1405</v>
      </c>
      <c r="J43" s="265" t="s">
        <v>161</v>
      </c>
      <c r="K43" s="170">
        <v>126</v>
      </c>
      <c r="L43" s="260">
        <v>33</v>
      </c>
    </row>
    <row r="44" spans="1:12" x14ac:dyDescent="0.25">
      <c r="A44" s="259" t="s">
        <v>236</v>
      </c>
      <c r="B44" s="170">
        <v>6020</v>
      </c>
      <c r="C44" s="260">
        <v>1406</v>
      </c>
      <c r="E44" s="259" t="s">
        <v>163</v>
      </c>
      <c r="F44" s="260">
        <v>953</v>
      </c>
      <c r="G44" s="170">
        <v>249</v>
      </c>
      <c r="J44" s="265" t="s">
        <v>163</v>
      </c>
      <c r="K44" s="170">
        <v>45</v>
      </c>
      <c r="L44" s="260">
        <v>4</v>
      </c>
    </row>
    <row r="45" spans="1:12" x14ac:dyDescent="0.25">
      <c r="A45" s="259" t="s">
        <v>156</v>
      </c>
      <c r="B45" s="170">
        <v>2158</v>
      </c>
      <c r="C45" s="260">
        <v>545</v>
      </c>
      <c r="E45" s="259" t="s">
        <v>251</v>
      </c>
      <c r="F45" s="260">
        <v>816</v>
      </c>
      <c r="G45" s="170">
        <v>206</v>
      </c>
      <c r="J45" s="265"/>
      <c r="K45" s="260"/>
      <c r="L45" s="170"/>
    </row>
    <row r="46" spans="1:12" x14ac:dyDescent="0.25">
      <c r="A46" s="259" t="s">
        <v>163</v>
      </c>
      <c r="B46" s="170">
        <v>1497</v>
      </c>
      <c r="C46" s="260">
        <v>306</v>
      </c>
      <c r="E46" s="259" t="s">
        <v>252</v>
      </c>
      <c r="F46" s="260">
        <v>456</v>
      </c>
      <c r="G46" s="170">
        <v>171</v>
      </c>
      <c r="J46" s="265"/>
      <c r="K46" s="260"/>
      <c r="L46" s="170"/>
    </row>
    <row r="47" spans="1:12" x14ac:dyDescent="0.25">
      <c r="A47" s="259" t="s">
        <v>251</v>
      </c>
      <c r="B47" s="170">
        <v>1053</v>
      </c>
      <c r="C47" s="260">
        <v>267</v>
      </c>
      <c r="E47" s="259" t="s">
        <v>162</v>
      </c>
      <c r="F47" s="260">
        <v>340</v>
      </c>
      <c r="G47" s="170">
        <v>89</v>
      </c>
      <c r="J47" s="265"/>
      <c r="K47" s="260"/>
      <c r="L47" s="170"/>
    </row>
    <row r="48" spans="1:12" x14ac:dyDescent="0.25">
      <c r="A48" s="259" t="s">
        <v>252</v>
      </c>
      <c r="B48" s="170">
        <v>456</v>
      </c>
      <c r="C48" s="260">
        <v>168</v>
      </c>
      <c r="E48" s="259" t="s">
        <v>253</v>
      </c>
      <c r="F48" s="260">
        <v>2</v>
      </c>
      <c r="G48" s="170">
        <v>1</v>
      </c>
      <c r="J48" s="265"/>
      <c r="K48" s="260"/>
      <c r="L48" s="170"/>
    </row>
    <row r="49" spans="1:12" x14ac:dyDescent="0.25">
      <c r="A49" s="259" t="s">
        <v>154</v>
      </c>
      <c r="B49" s="170">
        <v>248</v>
      </c>
      <c r="C49" s="260">
        <v>74</v>
      </c>
      <c r="E49" s="259"/>
      <c r="F49" s="170"/>
      <c r="G49" s="260"/>
      <c r="J49" s="265"/>
      <c r="K49" s="170"/>
      <c r="L49" s="260"/>
    </row>
    <row r="50" spans="1:12" x14ac:dyDescent="0.25">
      <c r="A50" s="259" t="s">
        <v>155</v>
      </c>
      <c r="B50" s="170">
        <v>240</v>
      </c>
      <c r="C50" s="260">
        <v>62</v>
      </c>
      <c r="E50" s="259"/>
      <c r="F50" s="170"/>
      <c r="G50" s="260"/>
      <c r="J50" s="265"/>
      <c r="K50" s="170"/>
      <c r="L50" s="260"/>
    </row>
    <row r="51" spans="1:12" x14ac:dyDescent="0.25">
      <c r="A51" s="259" t="s">
        <v>254</v>
      </c>
      <c r="B51" s="170">
        <v>2</v>
      </c>
      <c r="C51" s="260">
        <v>1</v>
      </c>
      <c r="E51" s="259"/>
      <c r="F51" s="170"/>
      <c r="G51" s="260"/>
      <c r="J51" s="265"/>
      <c r="K51" s="170"/>
      <c r="L51" s="260"/>
    </row>
    <row r="52" spans="1:12" ht="15.75" thickBot="1" x14ac:dyDescent="0.3">
      <c r="A52" s="269" t="s">
        <v>62</v>
      </c>
      <c r="B52" s="268">
        <f>SUM(B38:B51)</f>
        <v>125568</v>
      </c>
      <c r="C52" s="268">
        <f>SUM(C38:C51)</f>
        <v>44855</v>
      </c>
      <c r="E52" s="269" t="s">
        <v>62</v>
      </c>
      <c r="F52" s="268">
        <f>SUM(F38:F51)</f>
        <v>94442</v>
      </c>
      <c r="G52" s="268">
        <f>SUM(G38:G51)</f>
        <v>30339</v>
      </c>
      <c r="J52" s="270" t="s">
        <v>62</v>
      </c>
      <c r="K52" s="268">
        <f>SUM(K38:K44)</f>
        <v>4817</v>
      </c>
      <c r="L52" s="268">
        <f>SUM(L38:L44)</f>
        <v>1579</v>
      </c>
    </row>
  </sheetData>
  <mergeCells count="12">
    <mergeCell ref="A33:C33"/>
    <mergeCell ref="E33:G33"/>
    <mergeCell ref="J33:L33"/>
    <mergeCell ref="B35:C35"/>
    <mergeCell ref="F35:G35"/>
    <mergeCell ref="K35:L35"/>
    <mergeCell ref="A2:C2"/>
    <mergeCell ref="E2:G2"/>
    <mergeCell ref="J2:L2"/>
    <mergeCell ref="B4:C4"/>
    <mergeCell ref="F4:G4"/>
    <mergeCell ref="K4:L4"/>
  </mergeCells>
  <pageMargins left="0.70866141732283472" right="0.70866141732283472" top="0.74803149606299213" bottom="0.74803149606299213" header="0.31496062992125984" footer="0.31496062992125984"/>
  <pageSetup paperSize="9" orientation="landscape" r:id="rId1"/>
  <headerFooter>
    <oddHeader>&amp;LStatistik over den grønne produktion i Danmark</oddHeader>
    <oddFooter>&amp;CSide &amp;P af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view="pageLayout" zoomScale="150" zoomScaleNormal="100" zoomScalePageLayoutView="150" workbookViewId="0">
      <selection sqref="A1:C1"/>
    </sheetView>
  </sheetViews>
  <sheetFormatPr defaultRowHeight="15" x14ac:dyDescent="0.25"/>
  <cols>
    <col min="1" max="1" width="14.7109375" customWidth="1"/>
    <col min="2" max="3" width="8.5703125" customWidth="1"/>
    <col min="4" max="4" width="18" bestFit="1" customWidth="1"/>
  </cols>
  <sheetData>
    <row r="1" spans="1:5" x14ac:dyDescent="0.25">
      <c r="A1" s="437" t="s">
        <v>174</v>
      </c>
      <c r="B1" s="437"/>
      <c r="C1" s="437"/>
      <c r="D1" s="124"/>
    </row>
    <row r="2" spans="1:5" x14ac:dyDescent="0.25">
      <c r="A2" s="119"/>
      <c r="B2" s="78">
        <v>2008</v>
      </c>
      <c r="C2" s="34">
        <v>2009</v>
      </c>
      <c r="D2" s="14"/>
      <c r="E2" s="14"/>
    </row>
    <row r="3" spans="1:5" x14ac:dyDescent="0.25">
      <c r="A3" s="41"/>
      <c r="B3" s="419" t="s">
        <v>12</v>
      </c>
      <c r="C3" s="421"/>
      <c r="D3" s="14"/>
      <c r="E3" s="14"/>
    </row>
    <row r="4" spans="1:5" ht="12" customHeight="1" x14ac:dyDescent="0.25">
      <c r="A4" s="61" t="s">
        <v>173</v>
      </c>
      <c r="B4" s="1"/>
      <c r="C4" s="33"/>
    </row>
    <row r="5" spans="1:5" ht="12" customHeight="1" x14ac:dyDescent="0.25">
      <c r="A5" s="63" t="s">
        <v>0</v>
      </c>
      <c r="B5" s="1">
        <v>301</v>
      </c>
      <c r="C5" s="33">
        <v>192</v>
      </c>
    </row>
    <row r="6" spans="1:5" ht="12" customHeight="1" x14ac:dyDescent="0.25">
      <c r="A6" s="63" t="s">
        <v>67</v>
      </c>
      <c r="B6" s="1">
        <v>87</v>
      </c>
      <c r="C6" s="33">
        <v>39</v>
      </c>
    </row>
    <row r="7" spans="1:5" ht="12" customHeight="1" thickBot="1" x14ac:dyDescent="0.3">
      <c r="A7" s="125" t="s">
        <v>68</v>
      </c>
      <c r="B7" s="90">
        <v>28.903654485049834</v>
      </c>
      <c r="C7" s="54">
        <v>20.3125</v>
      </c>
    </row>
    <row r="8" spans="1:5" x14ac:dyDescent="0.25">
      <c r="A8" s="469" t="s">
        <v>302</v>
      </c>
      <c r="B8" s="469"/>
      <c r="C8" s="469"/>
    </row>
    <row r="9" spans="1:5" ht="30.75" customHeight="1" x14ac:dyDescent="0.25">
      <c r="A9" s="454"/>
      <c r="B9" s="454"/>
      <c r="C9" s="454"/>
    </row>
    <row r="10" spans="1:5" ht="18.75" customHeight="1" x14ac:dyDescent="0.25">
      <c r="A10" s="470" t="s">
        <v>213</v>
      </c>
      <c r="B10" s="470"/>
      <c r="C10" s="470"/>
    </row>
  </sheetData>
  <mergeCells count="4">
    <mergeCell ref="A1:C1"/>
    <mergeCell ref="B3:C3"/>
    <mergeCell ref="A8:C9"/>
    <mergeCell ref="A10:C10"/>
  </mergeCells>
  <pageMargins left="0.75" right="0.75" top="1" bottom="1" header="0.5" footer="0.5"/>
  <pageSetup paperSize="9" orientation="landscape" r:id="rId1"/>
  <headerFooter alignWithMargins="0">
    <oddHeader xml:space="preserve">&amp;LStatistik over den grønne produktion i Danmark&amp;C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100" zoomScaleSheetLayoutView="38" workbookViewId="0">
      <selection sqref="A1:G1"/>
    </sheetView>
  </sheetViews>
  <sheetFormatPr defaultRowHeight="15" x14ac:dyDescent="0.25"/>
  <cols>
    <col min="1" max="1" width="32.85546875" customWidth="1"/>
    <col min="2" max="2" width="9.5703125" customWidth="1"/>
    <col min="3" max="3" width="10.85546875" customWidth="1"/>
    <col min="4" max="4" width="12.7109375" bestFit="1" customWidth="1"/>
    <col min="5" max="5" width="9.42578125" customWidth="1"/>
    <col min="6" max="6" width="10.85546875" customWidth="1"/>
    <col min="7" max="7" width="12.7109375" bestFit="1" customWidth="1"/>
    <col min="257" max="257" width="32.85546875" customWidth="1"/>
    <col min="258" max="258" width="9.5703125" customWidth="1"/>
    <col min="259" max="259" width="10.85546875" customWidth="1"/>
    <col min="260" max="260" width="12.7109375" bestFit="1" customWidth="1"/>
    <col min="261" max="261" width="9.42578125" customWidth="1"/>
    <col min="262" max="262" width="10.85546875" customWidth="1"/>
    <col min="263" max="263" width="12.7109375" bestFit="1" customWidth="1"/>
    <col min="513" max="513" width="32.85546875" customWidth="1"/>
    <col min="514" max="514" width="9.5703125" customWidth="1"/>
    <col min="515" max="515" width="10.85546875" customWidth="1"/>
    <col min="516" max="516" width="12.7109375" bestFit="1" customWidth="1"/>
    <col min="517" max="517" width="9.42578125" customWidth="1"/>
    <col min="518" max="518" width="10.85546875" customWidth="1"/>
    <col min="519" max="519" width="12.7109375" bestFit="1" customWidth="1"/>
    <col min="769" max="769" width="32.85546875" customWidth="1"/>
    <col min="770" max="770" width="9.5703125" customWidth="1"/>
    <col min="771" max="771" width="10.85546875" customWidth="1"/>
    <col min="772" max="772" width="12.7109375" bestFit="1" customWidth="1"/>
    <col min="773" max="773" width="9.42578125" customWidth="1"/>
    <col min="774" max="774" width="10.85546875" customWidth="1"/>
    <col min="775" max="775" width="12.7109375" bestFit="1" customWidth="1"/>
    <col min="1025" max="1025" width="32.85546875" customWidth="1"/>
    <col min="1026" max="1026" width="9.5703125" customWidth="1"/>
    <col min="1027" max="1027" width="10.85546875" customWidth="1"/>
    <col min="1028" max="1028" width="12.7109375" bestFit="1" customWidth="1"/>
    <col min="1029" max="1029" width="9.42578125" customWidth="1"/>
    <col min="1030" max="1030" width="10.85546875" customWidth="1"/>
    <col min="1031" max="1031" width="12.7109375" bestFit="1" customWidth="1"/>
    <col min="1281" max="1281" width="32.85546875" customWidth="1"/>
    <col min="1282" max="1282" width="9.5703125" customWidth="1"/>
    <col min="1283" max="1283" width="10.85546875" customWidth="1"/>
    <col min="1284" max="1284" width="12.7109375" bestFit="1" customWidth="1"/>
    <col min="1285" max="1285" width="9.42578125" customWidth="1"/>
    <col min="1286" max="1286" width="10.85546875" customWidth="1"/>
    <col min="1287" max="1287" width="12.7109375" bestFit="1" customWidth="1"/>
    <col min="1537" max="1537" width="32.85546875" customWidth="1"/>
    <col min="1538" max="1538" width="9.5703125" customWidth="1"/>
    <col min="1539" max="1539" width="10.85546875" customWidth="1"/>
    <col min="1540" max="1540" width="12.7109375" bestFit="1" customWidth="1"/>
    <col min="1541" max="1541" width="9.42578125" customWidth="1"/>
    <col min="1542" max="1542" width="10.85546875" customWidth="1"/>
    <col min="1543" max="1543" width="12.7109375" bestFit="1" customWidth="1"/>
    <col min="1793" max="1793" width="32.85546875" customWidth="1"/>
    <col min="1794" max="1794" width="9.5703125" customWidth="1"/>
    <col min="1795" max="1795" width="10.85546875" customWidth="1"/>
    <col min="1796" max="1796" width="12.7109375" bestFit="1" customWidth="1"/>
    <col min="1797" max="1797" width="9.42578125" customWidth="1"/>
    <col min="1798" max="1798" width="10.85546875" customWidth="1"/>
    <col min="1799" max="1799" width="12.7109375" bestFit="1" customWidth="1"/>
    <col min="2049" max="2049" width="32.85546875" customWidth="1"/>
    <col min="2050" max="2050" width="9.5703125" customWidth="1"/>
    <col min="2051" max="2051" width="10.85546875" customWidth="1"/>
    <col min="2052" max="2052" width="12.7109375" bestFit="1" customWidth="1"/>
    <col min="2053" max="2053" width="9.42578125" customWidth="1"/>
    <col min="2054" max="2054" width="10.85546875" customWidth="1"/>
    <col min="2055" max="2055" width="12.7109375" bestFit="1" customWidth="1"/>
    <col min="2305" max="2305" width="32.85546875" customWidth="1"/>
    <col min="2306" max="2306" width="9.5703125" customWidth="1"/>
    <col min="2307" max="2307" width="10.85546875" customWidth="1"/>
    <col min="2308" max="2308" width="12.7109375" bestFit="1" customWidth="1"/>
    <col min="2309" max="2309" width="9.42578125" customWidth="1"/>
    <col min="2310" max="2310" width="10.85546875" customWidth="1"/>
    <col min="2311" max="2311" width="12.7109375" bestFit="1" customWidth="1"/>
    <col min="2561" max="2561" width="32.85546875" customWidth="1"/>
    <col min="2562" max="2562" width="9.5703125" customWidth="1"/>
    <col min="2563" max="2563" width="10.85546875" customWidth="1"/>
    <col min="2564" max="2564" width="12.7109375" bestFit="1" customWidth="1"/>
    <col min="2565" max="2565" width="9.42578125" customWidth="1"/>
    <col min="2566" max="2566" width="10.85546875" customWidth="1"/>
    <col min="2567" max="2567" width="12.7109375" bestFit="1" customWidth="1"/>
    <col min="2817" max="2817" width="32.85546875" customWidth="1"/>
    <col min="2818" max="2818" width="9.5703125" customWidth="1"/>
    <col min="2819" max="2819" width="10.85546875" customWidth="1"/>
    <col min="2820" max="2820" width="12.7109375" bestFit="1" customWidth="1"/>
    <col min="2821" max="2821" width="9.42578125" customWidth="1"/>
    <col min="2822" max="2822" width="10.85546875" customWidth="1"/>
    <col min="2823" max="2823" width="12.7109375" bestFit="1" customWidth="1"/>
    <col min="3073" max="3073" width="32.85546875" customWidth="1"/>
    <col min="3074" max="3074" width="9.5703125" customWidth="1"/>
    <col min="3075" max="3075" width="10.85546875" customWidth="1"/>
    <col min="3076" max="3076" width="12.7109375" bestFit="1" customWidth="1"/>
    <col min="3077" max="3077" width="9.42578125" customWidth="1"/>
    <col min="3078" max="3078" width="10.85546875" customWidth="1"/>
    <col min="3079" max="3079" width="12.7109375" bestFit="1" customWidth="1"/>
    <col min="3329" max="3329" width="32.85546875" customWidth="1"/>
    <col min="3330" max="3330" width="9.5703125" customWidth="1"/>
    <col min="3331" max="3331" width="10.85546875" customWidth="1"/>
    <col min="3332" max="3332" width="12.7109375" bestFit="1" customWidth="1"/>
    <col min="3333" max="3333" width="9.42578125" customWidth="1"/>
    <col min="3334" max="3334" width="10.85546875" customWidth="1"/>
    <col min="3335" max="3335" width="12.7109375" bestFit="1" customWidth="1"/>
    <col min="3585" max="3585" width="32.85546875" customWidth="1"/>
    <col min="3586" max="3586" width="9.5703125" customWidth="1"/>
    <col min="3587" max="3587" width="10.85546875" customWidth="1"/>
    <col min="3588" max="3588" width="12.7109375" bestFit="1" customWidth="1"/>
    <col min="3589" max="3589" width="9.42578125" customWidth="1"/>
    <col min="3590" max="3590" width="10.85546875" customWidth="1"/>
    <col min="3591" max="3591" width="12.7109375" bestFit="1" customWidth="1"/>
    <col min="3841" max="3841" width="32.85546875" customWidth="1"/>
    <col min="3842" max="3842" width="9.5703125" customWidth="1"/>
    <col min="3843" max="3843" width="10.85546875" customWidth="1"/>
    <col min="3844" max="3844" width="12.7109375" bestFit="1" customWidth="1"/>
    <col min="3845" max="3845" width="9.42578125" customWidth="1"/>
    <col min="3846" max="3846" width="10.85546875" customWidth="1"/>
    <col min="3847" max="3847" width="12.7109375" bestFit="1" customWidth="1"/>
    <col min="4097" max="4097" width="32.85546875" customWidth="1"/>
    <col min="4098" max="4098" width="9.5703125" customWidth="1"/>
    <col min="4099" max="4099" width="10.85546875" customWidth="1"/>
    <col min="4100" max="4100" width="12.7109375" bestFit="1" customWidth="1"/>
    <col min="4101" max="4101" width="9.42578125" customWidth="1"/>
    <col min="4102" max="4102" width="10.85546875" customWidth="1"/>
    <col min="4103" max="4103" width="12.7109375" bestFit="1" customWidth="1"/>
    <col min="4353" max="4353" width="32.85546875" customWidth="1"/>
    <col min="4354" max="4354" width="9.5703125" customWidth="1"/>
    <col min="4355" max="4355" width="10.85546875" customWidth="1"/>
    <col min="4356" max="4356" width="12.7109375" bestFit="1" customWidth="1"/>
    <col min="4357" max="4357" width="9.42578125" customWidth="1"/>
    <col min="4358" max="4358" width="10.85546875" customWidth="1"/>
    <col min="4359" max="4359" width="12.7109375" bestFit="1" customWidth="1"/>
    <col min="4609" max="4609" width="32.85546875" customWidth="1"/>
    <col min="4610" max="4610" width="9.5703125" customWidth="1"/>
    <col min="4611" max="4611" width="10.85546875" customWidth="1"/>
    <col min="4612" max="4612" width="12.7109375" bestFit="1" customWidth="1"/>
    <col min="4613" max="4613" width="9.42578125" customWidth="1"/>
    <col min="4614" max="4614" width="10.85546875" customWidth="1"/>
    <col min="4615" max="4615" width="12.7109375" bestFit="1" customWidth="1"/>
    <col min="4865" max="4865" width="32.85546875" customWidth="1"/>
    <col min="4866" max="4866" width="9.5703125" customWidth="1"/>
    <col min="4867" max="4867" width="10.85546875" customWidth="1"/>
    <col min="4868" max="4868" width="12.7109375" bestFit="1" customWidth="1"/>
    <col min="4869" max="4869" width="9.42578125" customWidth="1"/>
    <col min="4870" max="4870" width="10.85546875" customWidth="1"/>
    <col min="4871" max="4871" width="12.7109375" bestFit="1" customWidth="1"/>
    <col min="5121" max="5121" width="32.85546875" customWidth="1"/>
    <col min="5122" max="5122" width="9.5703125" customWidth="1"/>
    <col min="5123" max="5123" width="10.85546875" customWidth="1"/>
    <col min="5124" max="5124" width="12.7109375" bestFit="1" customWidth="1"/>
    <col min="5125" max="5125" width="9.42578125" customWidth="1"/>
    <col min="5126" max="5126" width="10.85546875" customWidth="1"/>
    <col min="5127" max="5127" width="12.7109375" bestFit="1" customWidth="1"/>
    <col min="5377" max="5377" width="32.85546875" customWidth="1"/>
    <col min="5378" max="5378" width="9.5703125" customWidth="1"/>
    <col min="5379" max="5379" width="10.85546875" customWidth="1"/>
    <col min="5380" max="5380" width="12.7109375" bestFit="1" customWidth="1"/>
    <col min="5381" max="5381" width="9.42578125" customWidth="1"/>
    <col min="5382" max="5382" width="10.85546875" customWidth="1"/>
    <col min="5383" max="5383" width="12.7109375" bestFit="1" customWidth="1"/>
    <col min="5633" max="5633" width="32.85546875" customWidth="1"/>
    <col min="5634" max="5634" width="9.5703125" customWidth="1"/>
    <col min="5635" max="5635" width="10.85546875" customWidth="1"/>
    <col min="5636" max="5636" width="12.7109375" bestFit="1" customWidth="1"/>
    <col min="5637" max="5637" width="9.42578125" customWidth="1"/>
    <col min="5638" max="5638" width="10.85546875" customWidth="1"/>
    <col min="5639" max="5639" width="12.7109375" bestFit="1" customWidth="1"/>
    <col min="5889" max="5889" width="32.85546875" customWidth="1"/>
    <col min="5890" max="5890" width="9.5703125" customWidth="1"/>
    <col min="5891" max="5891" width="10.85546875" customWidth="1"/>
    <col min="5892" max="5892" width="12.7109375" bestFit="1" customWidth="1"/>
    <col min="5893" max="5893" width="9.42578125" customWidth="1"/>
    <col min="5894" max="5894" width="10.85546875" customWidth="1"/>
    <col min="5895" max="5895" width="12.7109375" bestFit="1" customWidth="1"/>
    <col min="6145" max="6145" width="32.85546875" customWidth="1"/>
    <col min="6146" max="6146" width="9.5703125" customWidth="1"/>
    <col min="6147" max="6147" width="10.85546875" customWidth="1"/>
    <col min="6148" max="6148" width="12.7109375" bestFit="1" customWidth="1"/>
    <col min="6149" max="6149" width="9.42578125" customWidth="1"/>
    <col min="6150" max="6150" width="10.85546875" customWidth="1"/>
    <col min="6151" max="6151" width="12.7109375" bestFit="1" customWidth="1"/>
    <col min="6401" max="6401" width="32.85546875" customWidth="1"/>
    <col min="6402" max="6402" width="9.5703125" customWidth="1"/>
    <col min="6403" max="6403" width="10.85546875" customWidth="1"/>
    <col min="6404" max="6404" width="12.7109375" bestFit="1" customWidth="1"/>
    <col min="6405" max="6405" width="9.42578125" customWidth="1"/>
    <col min="6406" max="6406" width="10.85546875" customWidth="1"/>
    <col min="6407" max="6407" width="12.7109375" bestFit="1" customWidth="1"/>
    <col min="6657" max="6657" width="32.85546875" customWidth="1"/>
    <col min="6658" max="6658" width="9.5703125" customWidth="1"/>
    <col min="6659" max="6659" width="10.85546875" customWidth="1"/>
    <col min="6660" max="6660" width="12.7109375" bestFit="1" customWidth="1"/>
    <col min="6661" max="6661" width="9.42578125" customWidth="1"/>
    <col min="6662" max="6662" width="10.85546875" customWidth="1"/>
    <col min="6663" max="6663" width="12.7109375" bestFit="1" customWidth="1"/>
    <col min="6913" max="6913" width="32.85546875" customWidth="1"/>
    <col min="6914" max="6914" width="9.5703125" customWidth="1"/>
    <col min="6915" max="6915" width="10.85546875" customWidth="1"/>
    <col min="6916" max="6916" width="12.7109375" bestFit="1" customWidth="1"/>
    <col min="6917" max="6917" width="9.42578125" customWidth="1"/>
    <col min="6918" max="6918" width="10.85546875" customWidth="1"/>
    <col min="6919" max="6919" width="12.7109375" bestFit="1" customWidth="1"/>
    <col min="7169" max="7169" width="32.85546875" customWidth="1"/>
    <col min="7170" max="7170" width="9.5703125" customWidth="1"/>
    <col min="7171" max="7171" width="10.85546875" customWidth="1"/>
    <col min="7172" max="7172" width="12.7109375" bestFit="1" customWidth="1"/>
    <col min="7173" max="7173" width="9.42578125" customWidth="1"/>
    <col min="7174" max="7174" width="10.85546875" customWidth="1"/>
    <col min="7175" max="7175" width="12.7109375" bestFit="1" customWidth="1"/>
    <col min="7425" max="7425" width="32.85546875" customWidth="1"/>
    <col min="7426" max="7426" width="9.5703125" customWidth="1"/>
    <col min="7427" max="7427" width="10.85546875" customWidth="1"/>
    <col min="7428" max="7428" width="12.7109375" bestFit="1" customWidth="1"/>
    <col min="7429" max="7429" width="9.42578125" customWidth="1"/>
    <col min="7430" max="7430" width="10.85546875" customWidth="1"/>
    <col min="7431" max="7431" width="12.7109375" bestFit="1" customWidth="1"/>
    <col min="7681" max="7681" width="32.85546875" customWidth="1"/>
    <col min="7682" max="7682" width="9.5703125" customWidth="1"/>
    <col min="7683" max="7683" width="10.85546875" customWidth="1"/>
    <col min="7684" max="7684" width="12.7109375" bestFit="1" customWidth="1"/>
    <col min="7685" max="7685" width="9.42578125" customWidth="1"/>
    <col min="7686" max="7686" width="10.85546875" customWidth="1"/>
    <col min="7687" max="7687" width="12.7109375" bestFit="1" customWidth="1"/>
    <col min="7937" max="7937" width="32.85546875" customWidth="1"/>
    <col min="7938" max="7938" width="9.5703125" customWidth="1"/>
    <col min="7939" max="7939" width="10.85546875" customWidth="1"/>
    <col min="7940" max="7940" width="12.7109375" bestFit="1" customWidth="1"/>
    <col min="7941" max="7941" width="9.42578125" customWidth="1"/>
    <col min="7942" max="7942" width="10.85546875" customWidth="1"/>
    <col min="7943" max="7943" width="12.7109375" bestFit="1" customWidth="1"/>
    <col min="8193" max="8193" width="32.85546875" customWidth="1"/>
    <col min="8194" max="8194" width="9.5703125" customWidth="1"/>
    <col min="8195" max="8195" width="10.85546875" customWidth="1"/>
    <col min="8196" max="8196" width="12.7109375" bestFit="1" customWidth="1"/>
    <col min="8197" max="8197" width="9.42578125" customWidth="1"/>
    <col min="8198" max="8198" width="10.85546875" customWidth="1"/>
    <col min="8199" max="8199" width="12.7109375" bestFit="1" customWidth="1"/>
    <col min="8449" max="8449" width="32.85546875" customWidth="1"/>
    <col min="8450" max="8450" width="9.5703125" customWidth="1"/>
    <col min="8451" max="8451" width="10.85546875" customWidth="1"/>
    <col min="8452" max="8452" width="12.7109375" bestFit="1" customWidth="1"/>
    <col min="8453" max="8453" width="9.42578125" customWidth="1"/>
    <col min="8454" max="8454" width="10.85546875" customWidth="1"/>
    <col min="8455" max="8455" width="12.7109375" bestFit="1" customWidth="1"/>
    <col min="8705" max="8705" width="32.85546875" customWidth="1"/>
    <col min="8706" max="8706" width="9.5703125" customWidth="1"/>
    <col min="8707" max="8707" width="10.85546875" customWidth="1"/>
    <col min="8708" max="8708" width="12.7109375" bestFit="1" customWidth="1"/>
    <col min="8709" max="8709" width="9.42578125" customWidth="1"/>
    <col min="8710" max="8710" width="10.85546875" customWidth="1"/>
    <col min="8711" max="8711" width="12.7109375" bestFit="1" customWidth="1"/>
    <col min="8961" max="8961" width="32.85546875" customWidth="1"/>
    <col min="8962" max="8962" width="9.5703125" customWidth="1"/>
    <col min="8963" max="8963" width="10.85546875" customWidth="1"/>
    <col min="8964" max="8964" width="12.7109375" bestFit="1" customWidth="1"/>
    <col min="8965" max="8965" width="9.42578125" customWidth="1"/>
    <col min="8966" max="8966" width="10.85546875" customWidth="1"/>
    <col min="8967" max="8967" width="12.7109375" bestFit="1" customWidth="1"/>
    <col min="9217" max="9217" width="32.85546875" customWidth="1"/>
    <col min="9218" max="9218" width="9.5703125" customWidth="1"/>
    <col min="9219" max="9219" width="10.85546875" customWidth="1"/>
    <col min="9220" max="9220" width="12.7109375" bestFit="1" customWidth="1"/>
    <col min="9221" max="9221" width="9.42578125" customWidth="1"/>
    <col min="9222" max="9222" width="10.85546875" customWidth="1"/>
    <col min="9223" max="9223" width="12.7109375" bestFit="1" customWidth="1"/>
    <col min="9473" max="9473" width="32.85546875" customWidth="1"/>
    <col min="9474" max="9474" width="9.5703125" customWidth="1"/>
    <col min="9475" max="9475" width="10.85546875" customWidth="1"/>
    <col min="9476" max="9476" width="12.7109375" bestFit="1" customWidth="1"/>
    <col min="9477" max="9477" width="9.42578125" customWidth="1"/>
    <col min="9478" max="9478" width="10.85546875" customWidth="1"/>
    <col min="9479" max="9479" width="12.7109375" bestFit="1" customWidth="1"/>
    <col min="9729" max="9729" width="32.85546875" customWidth="1"/>
    <col min="9730" max="9730" width="9.5703125" customWidth="1"/>
    <col min="9731" max="9731" width="10.85546875" customWidth="1"/>
    <col min="9732" max="9732" width="12.7109375" bestFit="1" customWidth="1"/>
    <col min="9733" max="9733" width="9.42578125" customWidth="1"/>
    <col min="9734" max="9734" width="10.85546875" customWidth="1"/>
    <col min="9735" max="9735" width="12.7109375" bestFit="1" customWidth="1"/>
    <col min="9985" max="9985" width="32.85546875" customWidth="1"/>
    <col min="9986" max="9986" width="9.5703125" customWidth="1"/>
    <col min="9987" max="9987" width="10.85546875" customWidth="1"/>
    <col min="9988" max="9988" width="12.7109375" bestFit="1" customWidth="1"/>
    <col min="9989" max="9989" width="9.42578125" customWidth="1"/>
    <col min="9990" max="9990" width="10.85546875" customWidth="1"/>
    <col min="9991" max="9991" width="12.7109375" bestFit="1" customWidth="1"/>
    <col min="10241" max="10241" width="32.85546875" customWidth="1"/>
    <col min="10242" max="10242" width="9.5703125" customWidth="1"/>
    <col min="10243" max="10243" width="10.85546875" customWidth="1"/>
    <col min="10244" max="10244" width="12.7109375" bestFit="1" customWidth="1"/>
    <col min="10245" max="10245" width="9.42578125" customWidth="1"/>
    <col min="10246" max="10246" width="10.85546875" customWidth="1"/>
    <col min="10247" max="10247" width="12.7109375" bestFit="1" customWidth="1"/>
    <col min="10497" max="10497" width="32.85546875" customWidth="1"/>
    <col min="10498" max="10498" width="9.5703125" customWidth="1"/>
    <col min="10499" max="10499" width="10.85546875" customWidth="1"/>
    <col min="10500" max="10500" width="12.7109375" bestFit="1" customWidth="1"/>
    <col min="10501" max="10501" width="9.42578125" customWidth="1"/>
    <col min="10502" max="10502" width="10.85546875" customWidth="1"/>
    <col min="10503" max="10503" width="12.7109375" bestFit="1" customWidth="1"/>
    <col min="10753" max="10753" width="32.85546875" customWidth="1"/>
    <col min="10754" max="10754" width="9.5703125" customWidth="1"/>
    <col min="10755" max="10755" width="10.85546875" customWidth="1"/>
    <col min="10756" max="10756" width="12.7109375" bestFit="1" customWidth="1"/>
    <col min="10757" max="10757" width="9.42578125" customWidth="1"/>
    <col min="10758" max="10758" width="10.85546875" customWidth="1"/>
    <col min="10759" max="10759" width="12.7109375" bestFit="1" customWidth="1"/>
    <col min="11009" max="11009" width="32.85546875" customWidth="1"/>
    <col min="11010" max="11010" width="9.5703125" customWidth="1"/>
    <col min="11011" max="11011" width="10.85546875" customWidth="1"/>
    <col min="11012" max="11012" width="12.7109375" bestFit="1" customWidth="1"/>
    <col min="11013" max="11013" width="9.42578125" customWidth="1"/>
    <col min="11014" max="11014" width="10.85546875" customWidth="1"/>
    <col min="11015" max="11015" width="12.7109375" bestFit="1" customWidth="1"/>
    <col min="11265" max="11265" width="32.85546875" customWidth="1"/>
    <col min="11266" max="11266" width="9.5703125" customWidth="1"/>
    <col min="11267" max="11267" width="10.85546875" customWidth="1"/>
    <col min="11268" max="11268" width="12.7109375" bestFit="1" customWidth="1"/>
    <col min="11269" max="11269" width="9.42578125" customWidth="1"/>
    <col min="11270" max="11270" width="10.85546875" customWidth="1"/>
    <col min="11271" max="11271" width="12.7109375" bestFit="1" customWidth="1"/>
    <col min="11521" max="11521" width="32.85546875" customWidth="1"/>
    <col min="11522" max="11522" width="9.5703125" customWidth="1"/>
    <col min="11523" max="11523" width="10.85546875" customWidth="1"/>
    <col min="11524" max="11524" width="12.7109375" bestFit="1" customWidth="1"/>
    <col min="11525" max="11525" width="9.42578125" customWidth="1"/>
    <col min="11526" max="11526" width="10.85546875" customWidth="1"/>
    <col min="11527" max="11527" width="12.7109375" bestFit="1" customWidth="1"/>
    <col min="11777" max="11777" width="32.85546875" customWidth="1"/>
    <col min="11778" max="11778" width="9.5703125" customWidth="1"/>
    <col min="11779" max="11779" width="10.85546875" customWidth="1"/>
    <col min="11780" max="11780" width="12.7109375" bestFit="1" customWidth="1"/>
    <col min="11781" max="11781" width="9.42578125" customWidth="1"/>
    <col min="11782" max="11782" width="10.85546875" customWidth="1"/>
    <col min="11783" max="11783" width="12.7109375" bestFit="1" customWidth="1"/>
    <col min="12033" max="12033" width="32.85546875" customWidth="1"/>
    <col min="12034" max="12034" width="9.5703125" customWidth="1"/>
    <col min="12035" max="12035" width="10.85546875" customWidth="1"/>
    <col min="12036" max="12036" width="12.7109375" bestFit="1" customWidth="1"/>
    <col min="12037" max="12037" width="9.42578125" customWidth="1"/>
    <col min="12038" max="12038" width="10.85546875" customWidth="1"/>
    <col min="12039" max="12039" width="12.7109375" bestFit="1" customWidth="1"/>
    <col min="12289" max="12289" width="32.85546875" customWidth="1"/>
    <col min="12290" max="12290" width="9.5703125" customWidth="1"/>
    <col min="12291" max="12291" width="10.85546875" customWidth="1"/>
    <col min="12292" max="12292" width="12.7109375" bestFit="1" customWidth="1"/>
    <col min="12293" max="12293" width="9.42578125" customWidth="1"/>
    <col min="12294" max="12294" width="10.85546875" customWidth="1"/>
    <col min="12295" max="12295" width="12.7109375" bestFit="1" customWidth="1"/>
    <col min="12545" max="12545" width="32.85546875" customWidth="1"/>
    <col min="12546" max="12546" width="9.5703125" customWidth="1"/>
    <col min="12547" max="12547" width="10.85546875" customWidth="1"/>
    <col min="12548" max="12548" width="12.7109375" bestFit="1" customWidth="1"/>
    <col min="12549" max="12549" width="9.42578125" customWidth="1"/>
    <col min="12550" max="12550" width="10.85546875" customWidth="1"/>
    <col min="12551" max="12551" width="12.7109375" bestFit="1" customWidth="1"/>
    <col min="12801" max="12801" width="32.85546875" customWidth="1"/>
    <col min="12802" max="12802" width="9.5703125" customWidth="1"/>
    <col min="12803" max="12803" width="10.85546875" customWidth="1"/>
    <col min="12804" max="12804" width="12.7109375" bestFit="1" customWidth="1"/>
    <col min="12805" max="12805" width="9.42578125" customWidth="1"/>
    <col min="12806" max="12806" width="10.85546875" customWidth="1"/>
    <col min="12807" max="12807" width="12.7109375" bestFit="1" customWidth="1"/>
    <col min="13057" max="13057" width="32.85546875" customWidth="1"/>
    <col min="13058" max="13058" width="9.5703125" customWidth="1"/>
    <col min="13059" max="13059" width="10.85546875" customWidth="1"/>
    <col min="13060" max="13060" width="12.7109375" bestFit="1" customWidth="1"/>
    <col min="13061" max="13061" width="9.42578125" customWidth="1"/>
    <col min="13062" max="13062" width="10.85546875" customWidth="1"/>
    <col min="13063" max="13063" width="12.7109375" bestFit="1" customWidth="1"/>
    <col min="13313" max="13313" width="32.85546875" customWidth="1"/>
    <col min="13314" max="13314" width="9.5703125" customWidth="1"/>
    <col min="13315" max="13315" width="10.85546875" customWidth="1"/>
    <col min="13316" max="13316" width="12.7109375" bestFit="1" customWidth="1"/>
    <col min="13317" max="13317" width="9.42578125" customWidth="1"/>
    <col min="13318" max="13318" width="10.85546875" customWidth="1"/>
    <col min="13319" max="13319" width="12.7109375" bestFit="1" customWidth="1"/>
    <col min="13569" max="13569" width="32.85546875" customWidth="1"/>
    <col min="13570" max="13570" width="9.5703125" customWidth="1"/>
    <col min="13571" max="13571" width="10.85546875" customWidth="1"/>
    <col min="13572" max="13572" width="12.7109375" bestFit="1" customWidth="1"/>
    <col min="13573" max="13573" width="9.42578125" customWidth="1"/>
    <col min="13574" max="13574" width="10.85546875" customWidth="1"/>
    <col min="13575" max="13575" width="12.7109375" bestFit="1" customWidth="1"/>
    <col min="13825" max="13825" width="32.85546875" customWidth="1"/>
    <col min="13826" max="13826" width="9.5703125" customWidth="1"/>
    <col min="13827" max="13827" width="10.85546875" customWidth="1"/>
    <col min="13828" max="13828" width="12.7109375" bestFit="1" customWidth="1"/>
    <col min="13829" max="13829" width="9.42578125" customWidth="1"/>
    <col min="13830" max="13830" width="10.85546875" customWidth="1"/>
    <col min="13831" max="13831" width="12.7109375" bestFit="1" customWidth="1"/>
    <col min="14081" max="14081" width="32.85546875" customWidth="1"/>
    <col min="14082" max="14082" width="9.5703125" customWidth="1"/>
    <col min="14083" max="14083" width="10.85546875" customWidth="1"/>
    <col min="14084" max="14084" width="12.7109375" bestFit="1" customWidth="1"/>
    <col min="14085" max="14085" width="9.42578125" customWidth="1"/>
    <col min="14086" max="14086" width="10.85546875" customWidth="1"/>
    <col min="14087" max="14087" width="12.7109375" bestFit="1" customWidth="1"/>
    <col min="14337" max="14337" width="32.85546875" customWidth="1"/>
    <col min="14338" max="14338" width="9.5703125" customWidth="1"/>
    <col min="14339" max="14339" width="10.85546875" customWidth="1"/>
    <col min="14340" max="14340" width="12.7109375" bestFit="1" customWidth="1"/>
    <col min="14341" max="14341" width="9.42578125" customWidth="1"/>
    <col min="14342" max="14342" width="10.85546875" customWidth="1"/>
    <col min="14343" max="14343" width="12.7109375" bestFit="1" customWidth="1"/>
    <col min="14593" max="14593" width="32.85546875" customWidth="1"/>
    <col min="14594" max="14594" width="9.5703125" customWidth="1"/>
    <col min="14595" max="14595" width="10.85546875" customWidth="1"/>
    <col min="14596" max="14596" width="12.7109375" bestFit="1" customWidth="1"/>
    <col min="14597" max="14597" width="9.42578125" customWidth="1"/>
    <col min="14598" max="14598" width="10.85546875" customWidth="1"/>
    <col min="14599" max="14599" width="12.7109375" bestFit="1" customWidth="1"/>
    <col min="14849" max="14849" width="32.85546875" customWidth="1"/>
    <col min="14850" max="14850" width="9.5703125" customWidth="1"/>
    <col min="14851" max="14851" width="10.85546875" customWidth="1"/>
    <col min="14852" max="14852" width="12.7109375" bestFit="1" customWidth="1"/>
    <col min="14853" max="14853" width="9.42578125" customWidth="1"/>
    <col min="14854" max="14854" width="10.85546875" customWidth="1"/>
    <col min="14855" max="14855" width="12.7109375" bestFit="1" customWidth="1"/>
    <col min="15105" max="15105" width="32.85546875" customWidth="1"/>
    <col min="15106" max="15106" width="9.5703125" customWidth="1"/>
    <col min="15107" max="15107" width="10.85546875" customWidth="1"/>
    <col min="15108" max="15108" width="12.7109375" bestFit="1" customWidth="1"/>
    <col min="15109" max="15109" width="9.42578125" customWidth="1"/>
    <col min="15110" max="15110" width="10.85546875" customWidth="1"/>
    <col min="15111" max="15111" width="12.7109375" bestFit="1" customWidth="1"/>
    <col min="15361" max="15361" width="32.85546875" customWidth="1"/>
    <col min="15362" max="15362" width="9.5703125" customWidth="1"/>
    <col min="15363" max="15363" width="10.85546875" customWidth="1"/>
    <col min="15364" max="15364" width="12.7109375" bestFit="1" customWidth="1"/>
    <col min="15365" max="15365" width="9.42578125" customWidth="1"/>
    <col min="15366" max="15366" width="10.85546875" customWidth="1"/>
    <col min="15367" max="15367" width="12.7109375" bestFit="1" customWidth="1"/>
    <col min="15617" max="15617" width="32.85546875" customWidth="1"/>
    <col min="15618" max="15618" width="9.5703125" customWidth="1"/>
    <col min="15619" max="15619" width="10.85546875" customWidth="1"/>
    <col min="15620" max="15620" width="12.7109375" bestFit="1" customWidth="1"/>
    <col min="15621" max="15621" width="9.42578125" customWidth="1"/>
    <col min="15622" max="15622" width="10.85546875" customWidth="1"/>
    <col min="15623" max="15623" width="12.7109375" bestFit="1" customWidth="1"/>
    <col min="15873" max="15873" width="32.85546875" customWidth="1"/>
    <col min="15874" max="15874" width="9.5703125" customWidth="1"/>
    <col min="15875" max="15875" width="10.85546875" customWidth="1"/>
    <col min="15876" max="15876" width="12.7109375" bestFit="1" customWidth="1"/>
    <col min="15877" max="15877" width="9.42578125" customWidth="1"/>
    <col min="15878" max="15878" width="10.85546875" customWidth="1"/>
    <col min="15879" max="15879" width="12.7109375" bestFit="1" customWidth="1"/>
    <col min="16129" max="16129" width="32.85546875" customWidth="1"/>
    <col min="16130" max="16130" width="9.5703125" customWidth="1"/>
    <col min="16131" max="16131" width="10.85546875" customWidth="1"/>
    <col min="16132" max="16132" width="12.7109375" bestFit="1" customWidth="1"/>
    <col min="16133" max="16133" width="9.42578125" customWidth="1"/>
    <col min="16134" max="16134" width="10.85546875" customWidth="1"/>
    <col min="16135" max="16135" width="12.7109375" bestFit="1" customWidth="1"/>
  </cols>
  <sheetData>
    <row r="1" spans="1:7" x14ac:dyDescent="0.25">
      <c r="A1" s="471" t="s">
        <v>177</v>
      </c>
      <c r="B1" s="471"/>
      <c r="C1" s="471"/>
      <c r="D1" s="471"/>
      <c r="E1" s="471"/>
      <c r="F1" s="471"/>
      <c r="G1" s="471"/>
    </row>
    <row r="2" spans="1:7" x14ac:dyDescent="0.25">
      <c r="A2" s="126"/>
      <c r="B2" s="425">
        <v>2008</v>
      </c>
      <c r="C2" s="427"/>
      <c r="D2" s="427"/>
      <c r="E2" s="472">
        <v>2009</v>
      </c>
      <c r="F2" s="427"/>
      <c r="G2" s="426"/>
    </row>
    <row r="3" spans="1:7" ht="19.5" customHeight="1" x14ac:dyDescent="0.25">
      <c r="A3" s="35" t="s">
        <v>114</v>
      </c>
      <c r="B3" s="142" t="s">
        <v>0</v>
      </c>
      <c r="C3" s="143" t="s">
        <v>67</v>
      </c>
      <c r="D3" s="144" t="s">
        <v>176</v>
      </c>
      <c r="E3" s="145" t="s">
        <v>0</v>
      </c>
      <c r="F3" s="143" t="s">
        <v>67</v>
      </c>
      <c r="G3" s="146" t="s">
        <v>176</v>
      </c>
    </row>
    <row r="4" spans="1:7" ht="12" customHeight="1" x14ac:dyDescent="0.25">
      <c r="A4" s="128"/>
      <c r="B4" s="416" t="s">
        <v>12</v>
      </c>
      <c r="C4" s="417"/>
      <c r="D4" s="130" t="s">
        <v>133</v>
      </c>
      <c r="E4" s="473" t="s">
        <v>12</v>
      </c>
      <c r="F4" s="417"/>
      <c r="G4" s="132" t="s">
        <v>133</v>
      </c>
    </row>
    <row r="5" spans="1:7" ht="12.95" customHeight="1" x14ac:dyDescent="0.25">
      <c r="A5" s="115" t="s">
        <v>45</v>
      </c>
      <c r="B5" s="1">
        <v>52</v>
      </c>
      <c r="C5" s="2">
        <v>24</v>
      </c>
      <c r="D5" s="131">
        <v>46.153846153846153</v>
      </c>
      <c r="E5" s="129">
        <v>27</v>
      </c>
      <c r="F5" s="2">
        <v>11</v>
      </c>
      <c r="G5" s="133">
        <v>40.74074074074074</v>
      </c>
    </row>
    <row r="6" spans="1:7" ht="12.95" customHeight="1" x14ac:dyDescent="0.25">
      <c r="A6" s="115" t="s">
        <v>57</v>
      </c>
      <c r="B6" s="1">
        <v>7</v>
      </c>
      <c r="C6" s="2">
        <v>2</v>
      </c>
      <c r="D6" s="131">
        <v>28.571428571428569</v>
      </c>
      <c r="E6" s="129">
        <v>3</v>
      </c>
      <c r="F6" s="2">
        <v>0</v>
      </c>
      <c r="G6" s="133">
        <v>0</v>
      </c>
    </row>
    <row r="7" spans="1:7" ht="12.95" customHeight="1" x14ac:dyDescent="0.25">
      <c r="A7" s="115" t="s">
        <v>41</v>
      </c>
      <c r="B7" s="1">
        <v>0</v>
      </c>
      <c r="C7" s="2">
        <v>0</v>
      </c>
      <c r="D7" s="131">
        <v>0</v>
      </c>
      <c r="E7" s="129">
        <v>1</v>
      </c>
      <c r="F7" s="2">
        <v>1</v>
      </c>
      <c r="G7" s="133">
        <v>100</v>
      </c>
    </row>
    <row r="8" spans="1:7" ht="12.95" customHeight="1" x14ac:dyDescent="0.25">
      <c r="A8" s="115" t="s">
        <v>55</v>
      </c>
      <c r="B8" s="1">
        <v>2</v>
      </c>
      <c r="C8" s="2">
        <v>1</v>
      </c>
      <c r="D8" s="131">
        <v>50</v>
      </c>
      <c r="E8" s="129">
        <v>1</v>
      </c>
      <c r="F8" s="2">
        <v>0</v>
      </c>
      <c r="G8" s="133">
        <v>0</v>
      </c>
    </row>
    <row r="9" spans="1:7" ht="12.95" customHeight="1" x14ac:dyDescent="0.25">
      <c r="A9" s="115" t="s">
        <v>47</v>
      </c>
      <c r="B9" s="1">
        <v>62</v>
      </c>
      <c r="C9" s="2">
        <v>17</v>
      </c>
      <c r="D9" s="131">
        <v>27.419354838709676</v>
      </c>
      <c r="E9" s="129">
        <v>41</v>
      </c>
      <c r="F9" s="2">
        <v>4</v>
      </c>
      <c r="G9" s="133">
        <v>9.7560975609756095</v>
      </c>
    </row>
    <row r="10" spans="1:7" ht="12.95" customHeight="1" x14ac:dyDescent="0.25">
      <c r="A10" s="115" t="s">
        <v>51</v>
      </c>
      <c r="B10" s="1">
        <v>12</v>
      </c>
      <c r="C10" s="2">
        <v>0</v>
      </c>
      <c r="D10" s="131">
        <v>0</v>
      </c>
      <c r="E10" s="129">
        <v>11</v>
      </c>
      <c r="F10" s="2">
        <v>0</v>
      </c>
      <c r="G10" s="133">
        <v>0</v>
      </c>
    </row>
    <row r="11" spans="1:7" ht="12.95" customHeight="1" x14ac:dyDescent="0.25">
      <c r="A11" s="115" t="s">
        <v>175</v>
      </c>
      <c r="B11" s="1">
        <v>32</v>
      </c>
      <c r="C11" s="2">
        <v>12</v>
      </c>
      <c r="D11" s="131">
        <v>37.5</v>
      </c>
      <c r="E11" s="129">
        <v>22</v>
      </c>
      <c r="F11" s="2">
        <v>6</v>
      </c>
      <c r="G11" s="133">
        <v>27.27272727272727</v>
      </c>
    </row>
    <row r="12" spans="1:7" ht="12.95" customHeight="1" x14ac:dyDescent="0.25">
      <c r="A12" s="115" t="s">
        <v>53</v>
      </c>
      <c r="B12" s="1">
        <v>36</v>
      </c>
      <c r="C12" s="2">
        <v>8</v>
      </c>
      <c r="D12" s="131">
        <v>22.222222222222221</v>
      </c>
      <c r="E12" s="129">
        <v>27</v>
      </c>
      <c r="F12" s="2">
        <v>5</v>
      </c>
      <c r="G12" s="133">
        <v>18.518518518518519</v>
      </c>
    </row>
    <row r="13" spans="1:7" ht="12.95" customHeight="1" x14ac:dyDescent="0.25">
      <c r="A13" s="115" t="s">
        <v>61</v>
      </c>
      <c r="B13" s="1">
        <v>29</v>
      </c>
      <c r="C13" s="2">
        <v>5</v>
      </c>
      <c r="D13" s="131">
        <v>17.241379310344829</v>
      </c>
      <c r="E13" s="129">
        <v>15</v>
      </c>
      <c r="F13" s="2">
        <v>2</v>
      </c>
      <c r="G13" s="133">
        <v>13.333333333333334</v>
      </c>
    </row>
    <row r="14" spans="1:7" ht="12.95" customHeight="1" x14ac:dyDescent="0.25">
      <c r="A14" s="115" t="s">
        <v>118</v>
      </c>
      <c r="B14" s="1">
        <v>0</v>
      </c>
      <c r="C14" s="103" t="s">
        <v>106</v>
      </c>
      <c r="D14" s="131">
        <v>0</v>
      </c>
      <c r="E14" s="129">
        <v>1</v>
      </c>
      <c r="F14" s="2">
        <v>0</v>
      </c>
      <c r="G14" s="133">
        <v>0</v>
      </c>
    </row>
    <row r="15" spans="1:7" ht="12.95" customHeight="1" x14ac:dyDescent="0.25">
      <c r="A15" s="115" t="s">
        <v>49</v>
      </c>
      <c r="B15" s="1">
        <v>16</v>
      </c>
      <c r="C15" s="2">
        <v>3</v>
      </c>
      <c r="D15" s="131">
        <v>18.75</v>
      </c>
      <c r="E15" s="129">
        <v>12</v>
      </c>
      <c r="F15" s="103">
        <v>1</v>
      </c>
      <c r="G15" s="133">
        <v>8.3333333333333321</v>
      </c>
    </row>
    <row r="16" spans="1:7" ht="12.95" customHeight="1" x14ac:dyDescent="0.25">
      <c r="A16" s="115" t="s">
        <v>43</v>
      </c>
      <c r="B16" s="1">
        <v>1</v>
      </c>
      <c r="C16" s="2">
        <v>1</v>
      </c>
      <c r="D16" s="131">
        <v>100</v>
      </c>
      <c r="E16" s="129">
        <v>0</v>
      </c>
      <c r="F16" s="2">
        <v>0</v>
      </c>
      <c r="G16" s="133">
        <v>0</v>
      </c>
    </row>
    <row r="17" spans="1:7" ht="12.95" customHeight="1" x14ac:dyDescent="0.25">
      <c r="A17" s="135" t="s">
        <v>59</v>
      </c>
      <c r="B17" s="29">
        <v>52</v>
      </c>
      <c r="C17" s="127">
        <v>14</v>
      </c>
      <c r="D17" s="140">
        <v>26.923076923076923</v>
      </c>
      <c r="E17" s="134">
        <v>31</v>
      </c>
      <c r="F17" s="127">
        <v>9</v>
      </c>
      <c r="G17" s="136">
        <v>29.032258064516132</v>
      </c>
    </row>
    <row r="18" spans="1:7" ht="12" customHeight="1" x14ac:dyDescent="0.25">
      <c r="A18" s="137" t="s">
        <v>62</v>
      </c>
      <c r="B18" s="139">
        <f>SUM(B5:B17)</f>
        <v>301</v>
      </c>
      <c r="C18" s="138">
        <f>SUM(C5:C17)</f>
        <v>87</v>
      </c>
      <c r="D18" s="141"/>
      <c r="E18" s="138">
        <f>SUM(E5:E17)</f>
        <v>192</v>
      </c>
      <c r="F18" s="138">
        <f>SUM(F5:F17)</f>
        <v>39</v>
      </c>
      <c r="G18" s="393">
        <v>20.3125</v>
      </c>
    </row>
    <row r="19" spans="1:7" ht="12" customHeight="1" x14ac:dyDescent="0.25">
      <c r="A19" s="172" t="s">
        <v>303</v>
      </c>
      <c r="B19" s="2"/>
      <c r="C19" s="2"/>
      <c r="D19" s="2"/>
      <c r="E19" s="2"/>
      <c r="F19" s="2"/>
      <c r="G19" s="2"/>
    </row>
    <row r="20" spans="1:7" ht="15.95" customHeight="1" x14ac:dyDescent="0.25">
      <c r="A20" s="168" t="s">
        <v>213</v>
      </c>
    </row>
  </sheetData>
  <mergeCells count="5">
    <mergeCell ref="A1:G1"/>
    <mergeCell ref="B2:D2"/>
    <mergeCell ref="E2:G2"/>
    <mergeCell ref="B4:C4"/>
    <mergeCell ref="E4:F4"/>
  </mergeCells>
  <pageMargins left="0.7" right="0.7" top="0.75" bottom="0.75" header="0.3" footer="0.3"/>
  <pageSetup paperSize="9" orientation="landscape" r:id="rId1"/>
  <headerFooter>
    <oddHeader xml:space="preserve">&amp;LStatistik over den grønne produktion i Danmark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Layout" zoomScaleNormal="120" workbookViewId="0">
      <selection activeCell="C6" sqref="C6"/>
    </sheetView>
  </sheetViews>
  <sheetFormatPr defaultRowHeight="15" x14ac:dyDescent="0.25"/>
  <cols>
    <col min="1" max="1" width="13.28515625" customWidth="1"/>
    <col min="2" max="2" width="5.140625" customWidth="1"/>
    <col min="3" max="3" width="5.85546875" customWidth="1"/>
    <col min="4" max="6" width="5.140625" customWidth="1"/>
    <col min="7" max="7" width="5" customWidth="1"/>
  </cols>
  <sheetData>
    <row r="1" spans="1:7" ht="15.75" thickBot="1" x14ac:dyDescent="0.3">
      <c r="A1" s="401" t="s">
        <v>181</v>
      </c>
      <c r="B1" s="401"/>
      <c r="C1" s="401"/>
      <c r="D1" s="401"/>
      <c r="E1" s="401"/>
      <c r="F1" s="401"/>
      <c r="G1" s="401"/>
    </row>
    <row r="2" spans="1:7" ht="12" customHeight="1" x14ac:dyDescent="0.25">
      <c r="A2" s="73"/>
      <c r="B2" s="422" t="s">
        <v>0</v>
      </c>
      <c r="C2" s="423"/>
      <c r="D2" s="475"/>
      <c r="E2" s="423" t="s">
        <v>67</v>
      </c>
      <c r="F2" s="423"/>
      <c r="G2" s="424"/>
    </row>
    <row r="3" spans="1:7" x14ac:dyDescent="0.25">
      <c r="A3" s="41"/>
      <c r="B3" s="37">
        <v>2008</v>
      </c>
      <c r="C3" s="84">
        <v>2009</v>
      </c>
      <c r="D3" s="154">
        <v>2010</v>
      </c>
      <c r="E3" s="84">
        <v>2008</v>
      </c>
      <c r="F3" s="84">
        <v>2009</v>
      </c>
      <c r="G3" s="85">
        <v>2010</v>
      </c>
    </row>
    <row r="4" spans="1:7" x14ac:dyDescent="0.25">
      <c r="A4" s="41"/>
      <c r="B4" s="416" t="s">
        <v>12</v>
      </c>
      <c r="C4" s="476"/>
      <c r="D4" s="477"/>
      <c r="E4" s="478" t="s">
        <v>12</v>
      </c>
      <c r="F4" s="417"/>
      <c r="G4" s="418"/>
    </row>
    <row r="5" spans="1:7" x14ac:dyDescent="0.25">
      <c r="A5" s="61" t="s">
        <v>66</v>
      </c>
      <c r="B5" s="274"/>
      <c r="C5" s="274"/>
      <c r="D5" s="275"/>
      <c r="E5" s="274"/>
      <c r="F5" s="274"/>
      <c r="G5" s="276"/>
    </row>
    <row r="6" spans="1:7" x14ac:dyDescent="0.25">
      <c r="A6" s="63" t="s">
        <v>64</v>
      </c>
      <c r="B6" s="7">
        <v>17401.999998866075</v>
      </c>
      <c r="C6" s="7">
        <v>19564.999999999949</v>
      </c>
      <c r="D6" s="277">
        <v>17486.999999999978</v>
      </c>
      <c r="E6" s="349">
        <v>5324.6313466759912</v>
      </c>
      <c r="F6" s="349">
        <v>6216.3681572987343</v>
      </c>
      <c r="G6" s="208">
        <v>5487.3251080009768</v>
      </c>
    </row>
    <row r="7" spans="1:7" ht="12" customHeight="1" x14ac:dyDescent="0.25">
      <c r="A7" s="41"/>
      <c r="B7" s="420" t="s">
        <v>133</v>
      </c>
      <c r="C7" s="420"/>
      <c r="D7" s="474"/>
      <c r="E7" s="420" t="s">
        <v>133</v>
      </c>
      <c r="F7" s="420"/>
      <c r="G7" s="421"/>
    </row>
    <row r="8" spans="1:7" ht="12" customHeight="1" x14ac:dyDescent="0.25">
      <c r="A8" s="61" t="s">
        <v>178</v>
      </c>
      <c r="B8" s="4"/>
      <c r="C8" s="4"/>
      <c r="D8" s="153"/>
      <c r="E8" s="4"/>
      <c r="F8" s="4"/>
      <c r="G8" s="151"/>
    </row>
    <row r="9" spans="1:7" ht="12" customHeight="1" x14ac:dyDescent="0.25">
      <c r="A9" s="63"/>
      <c r="B9" s="4">
        <v>5.4838944061842545</v>
      </c>
      <c r="C9" s="4">
        <v>5.1366075643386662</v>
      </c>
      <c r="D9" s="153">
        <v>5.2709658901738328</v>
      </c>
      <c r="E9" s="4">
        <v>6.581117918797462</v>
      </c>
      <c r="F9" s="4">
        <v>6.7454665178353208</v>
      </c>
      <c r="G9" s="147">
        <v>6.1278165826036313</v>
      </c>
    </row>
    <row r="10" spans="1:7" ht="12" customHeight="1" x14ac:dyDescent="0.25">
      <c r="A10" s="61" t="s">
        <v>179</v>
      </c>
      <c r="D10" s="155"/>
      <c r="E10" s="56"/>
      <c r="F10" s="56"/>
      <c r="G10" s="351"/>
    </row>
    <row r="11" spans="1:7" ht="12" customHeight="1" x14ac:dyDescent="0.25">
      <c r="A11" s="63" t="s">
        <v>180</v>
      </c>
      <c r="B11" s="4">
        <v>0.57747493865387944</v>
      </c>
      <c r="C11" s="4">
        <v>0.34276777540647058</v>
      </c>
      <c r="D11" s="153">
        <v>0.59062952646870859</v>
      </c>
      <c r="E11" s="8">
        <v>0.9891098641576026</v>
      </c>
      <c r="F11" s="8">
        <v>0.61574534515384227</v>
      </c>
      <c r="G11" s="214">
        <v>0.95877150322264304</v>
      </c>
    </row>
    <row r="12" spans="1:7" ht="12" customHeight="1" x14ac:dyDescent="0.25">
      <c r="A12" s="63"/>
      <c r="B12" s="4"/>
      <c r="C12" s="4"/>
      <c r="D12" s="153"/>
      <c r="E12" s="8"/>
      <c r="F12" s="8"/>
      <c r="G12" s="214"/>
    </row>
    <row r="13" spans="1:7" ht="12" customHeight="1" x14ac:dyDescent="0.25">
      <c r="A13" s="63" t="s">
        <v>47</v>
      </c>
      <c r="B13" s="4">
        <v>1.2484390515409514</v>
      </c>
      <c r="C13" s="4">
        <v>1.390493875836585</v>
      </c>
      <c r="D13" s="153">
        <v>1.3434392176071905</v>
      </c>
      <c r="E13" s="8">
        <v>2.1562562271972903</v>
      </c>
      <c r="F13" s="8">
        <v>2.3386914651377859</v>
      </c>
      <c r="G13" s="214">
        <v>2.9317923430950978</v>
      </c>
    </row>
    <row r="14" spans="1:7" ht="12" customHeight="1" x14ac:dyDescent="0.25">
      <c r="A14" s="63"/>
      <c r="B14" s="4"/>
      <c r="C14" s="4"/>
      <c r="D14" s="153"/>
      <c r="E14" s="8"/>
      <c r="F14" s="8"/>
      <c r="G14" s="214"/>
    </row>
    <row r="15" spans="1:7" ht="27" customHeight="1" x14ac:dyDescent="0.25">
      <c r="A15" s="352" t="s">
        <v>182</v>
      </c>
      <c r="D15" s="152"/>
      <c r="E15" s="56"/>
      <c r="F15" s="56"/>
      <c r="G15" s="351"/>
    </row>
    <row r="16" spans="1:7" ht="15.75" thickBot="1" x14ac:dyDescent="0.3">
      <c r="A16" s="378" t="s">
        <v>47</v>
      </c>
      <c r="B16" s="272">
        <v>4.7046785425775681</v>
      </c>
      <c r="C16" s="272">
        <v>3.990649734737107</v>
      </c>
      <c r="D16" s="273">
        <v>4.3377348762934123</v>
      </c>
      <c r="E16" s="353">
        <v>5.1277660005973482</v>
      </c>
      <c r="F16" s="353">
        <v>4.7853242088874355</v>
      </c>
      <c r="G16" s="377">
        <v>4.3676003796023402</v>
      </c>
    </row>
    <row r="18" spans="1:10" x14ac:dyDescent="0.25">
      <c r="A18" s="168" t="s">
        <v>209</v>
      </c>
    </row>
    <row r="19" spans="1:10" x14ac:dyDescent="0.25">
      <c r="A19" s="157" t="s">
        <v>269</v>
      </c>
    </row>
    <row r="20" spans="1:10" x14ac:dyDescent="0.25">
      <c r="A20" s="350" t="s">
        <v>270</v>
      </c>
      <c r="B20" s="355"/>
      <c r="C20" s="355"/>
      <c r="D20" s="355"/>
      <c r="E20" s="355"/>
      <c r="F20" s="355"/>
      <c r="G20" s="355"/>
      <c r="H20" s="149"/>
      <c r="I20" s="149"/>
      <c r="J20" s="149"/>
    </row>
    <row r="21" spans="1:10" x14ac:dyDescent="0.25">
      <c r="A21" s="13" t="s">
        <v>271</v>
      </c>
      <c r="B21" s="355"/>
      <c r="C21" s="356"/>
      <c r="D21" s="356"/>
      <c r="E21" s="356"/>
      <c r="F21" s="356"/>
      <c r="G21" s="356"/>
      <c r="H21" s="150"/>
      <c r="I21" s="150"/>
      <c r="J21" s="150"/>
    </row>
    <row r="22" spans="1:10" x14ac:dyDescent="0.25">
      <c r="A22" s="13" t="s">
        <v>272</v>
      </c>
      <c r="B22" s="149"/>
      <c r="C22" s="150"/>
      <c r="D22" s="150"/>
      <c r="E22" s="150"/>
      <c r="F22" s="150"/>
      <c r="G22" s="150"/>
      <c r="H22" s="150"/>
      <c r="I22" s="150"/>
      <c r="J22" s="150"/>
    </row>
    <row r="23" spans="1:10" x14ac:dyDescent="0.25">
      <c r="B23" s="149"/>
      <c r="C23" s="150"/>
      <c r="D23" s="150"/>
      <c r="E23" s="150"/>
      <c r="F23" s="150"/>
      <c r="G23" s="150"/>
      <c r="H23" s="150"/>
      <c r="I23" s="150"/>
      <c r="J23" s="150"/>
    </row>
  </sheetData>
  <mergeCells count="7">
    <mergeCell ref="B7:D7"/>
    <mergeCell ref="B2:D2"/>
    <mergeCell ref="E2:G2"/>
    <mergeCell ref="E7:G7"/>
    <mergeCell ref="A1:G1"/>
    <mergeCell ref="B4:D4"/>
    <mergeCell ref="E4:G4"/>
  </mergeCells>
  <pageMargins left="0.7" right="0.7" top="0.75" bottom="0.75" header="0.3" footer="0.3"/>
  <pageSetup paperSize="9" orientation="landscape" r:id="rId1"/>
  <headerFooter>
    <oddHeader xml:space="preserve">&amp;LStatistik over den grønne produktion i Danmark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M15" sqref="M15"/>
    </sheetView>
  </sheetViews>
  <sheetFormatPr defaultRowHeight="15" x14ac:dyDescent="0.25"/>
  <cols>
    <col min="1" max="1" width="50.5703125" customWidth="1"/>
  </cols>
  <sheetData>
    <row r="1" spans="1:5" ht="31.5" customHeight="1" x14ac:dyDescent="0.25">
      <c r="A1" s="395" t="s">
        <v>306</v>
      </c>
    </row>
    <row r="2" spans="1:5" x14ac:dyDescent="0.25">
      <c r="A2" s="57" t="s">
        <v>314</v>
      </c>
    </row>
    <row r="3" spans="1:5" x14ac:dyDescent="0.25">
      <c r="A3" s="126"/>
      <c r="B3" s="396" t="s">
        <v>13</v>
      </c>
      <c r="C3" s="397" t="s">
        <v>184</v>
      </c>
    </row>
    <row r="4" spans="1:5" x14ac:dyDescent="0.25">
      <c r="A4" s="77" t="s">
        <v>307</v>
      </c>
      <c r="B4" s="59">
        <v>104.5</v>
      </c>
      <c r="C4" s="398">
        <v>41.3</v>
      </c>
    </row>
    <row r="5" spans="1:5" x14ac:dyDescent="0.25">
      <c r="A5" s="77" t="s">
        <v>123</v>
      </c>
      <c r="B5" s="59">
        <v>80.099999999999994</v>
      </c>
      <c r="C5" s="398">
        <v>31.7</v>
      </c>
    </row>
    <row r="6" spans="1:5" x14ac:dyDescent="0.25">
      <c r="A6" s="77" t="s">
        <v>308</v>
      </c>
      <c r="B6" s="59">
        <v>55.43</v>
      </c>
      <c r="C6" s="398">
        <v>21.9</v>
      </c>
    </row>
    <row r="7" spans="1:5" x14ac:dyDescent="0.25">
      <c r="A7" s="77" t="s">
        <v>309</v>
      </c>
      <c r="B7" s="59">
        <v>42.3</v>
      </c>
      <c r="C7" s="398">
        <v>16.7</v>
      </c>
    </row>
    <row r="8" spans="1:5" x14ac:dyDescent="0.25">
      <c r="A8" s="77" t="s">
        <v>310</v>
      </c>
      <c r="B8" s="59">
        <v>42.2</v>
      </c>
      <c r="C8" s="398">
        <v>16.7</v>
      </c>
    </row>
    <row r="9" spans="1:5" x14ac:dyDescent="0.25">
      <c r="A9" s="77" t="s">
        <v>124</v>
      </c>
      <c r="B9" s="59">
        <v>33.6</v>
      </c>
      <c r="C9" s="398">
        <v>13.3</v>
      </c>
    </row>
    <row r="10" spans="1:5" x14ac:dyDescent="0.25">
      <c r="A10" s="77" t="s">
        <v>311</v>
      </c>
      <c r="B10" s="59">
        <v>29.4</v>
      </c>
      <c r="C10" s="398">
        <v>11.6</v>
      </c>
    </row>
    <row r="11" spans="1:5" x14ac:dyDescent="0.25">
      <c r="A11" s="77" t="s">
        <v>312</v>
      </c>
      <c r="B11" s="59">
        <v>23.2</v>
      </c>
      <c r="C11" s="398">
        <v>9.1999999999999993</v>
      </c>
    </row>
    <row r="12" spans="1:5" x14ac:dyDescent="0.25">
      <c r="A12" s="387" t="s">
        <v>313</v>
      </c>
      <c r="B12" s="399">
        <v>11.9</v>
      </c>
      <c r="C12" s="400">
        <v>4.7</v>
      </c>
    </row>
    <row r="14" spans="1:5" x14ac:dyDescent="0.25">
      <c r="A14" s="394" t="s">
        <v>316</v>
      </c>
      <c r="B14" s="394"/>
      <c r="C14" s="394"/>
      <c r="D14" s="394"/>
      <c r="E14" s="394"/>
    </row>
    <row r="15" spans="1:5" x14ac:dyDescent="0.25">
      <c r="A15" s="394" t="s">
        <v>315</v>
      </c>
      <c r="B15" s="394"/>
      <c r="C15" s="394"/>
      <c r="D15" s="394"/>
      <c r="E15" s="394"/>
    </row>
    <row r="16" spans="1:5" x14ac:dyDescent="0.25">
      <c r="A16" s="394" t="s">
        <v>317</v>
      </c>
      <c r="B16" s="394"/>
      <c r="C16" s="394"/>
      <c r="D16" s="394"/>
      <c r="E16" s="394"/>
    </row>
    <row r="17" spans="1:1" x14ac:dyDescent="0.25">
      <c r="A17" s="394" t="s">
        <v>318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view="pageLayout" topLeftCell="A8" zoomScaleNormal="100" workbookViewId="0">
      <selection activeCell="E3" sqref="E1:E1048576"/>
    </sheetView>
  </sheetViews>
  <sheetFormatPr defaultRowHeight="15" x14ac:dyDescent="0.25"/>
  <cols>
    <col min="1" max="1" width="5.5703125" customWidth="1"/>
    <col min="2" max="2" width="17.7109375" customWidth="1"/>
    <col min="3" max="3" width="7.140625" bestFit="1" customWidth="1"/>
    <col min="4" max="4" width="8.7109375" bestFit="1" customWidth="1"/>
    <col min="5" max="5" width="7.140625" customWidth="1"/>
    <col min="6" max="6" width="6" bestFit="1" customWidth="1"/>
    <col min="7" max="7" width="6.28515625" bestFit="1" customWidth="1"/>
    <col min="8" max="8" width="6.5703125" customWidth="1"/>
    <col min="9" max="9" width="5.85546875" customWidth="1"/>
    <col min="10" max="10" width="8.140625" customWidth="1"/>
    <col min="11" max="11" width="6.42578125" customWidth="1"/>
    <col min="12" max="12" width="8.42578125" customWidth="1"/>
    <col min="13" max="13" width="5.5703125" customWidth="1"/>
    <col min="14" max="14" width="4.85546875" customWidth="1"/>
    <col min="15" max="15" width="4.7109375" customWidth="1"/>
    <col min="16" max="16" width="7.7109375" customWidth="1"/>
    <col min="17" max="17" width="6" customWidth="1"/>
    <col min="18" max="18" width="10.5703125" customWidth="1"/>
    <col min="19" max="19" width="11.85546875" bestFit="1" customWidth="1"/>
    <col min="20" max="20" width="11.28515625" bestFit="1" customWidth="1"/>
    <col min="23" max="23" width="16.28515625" bestFit="1" customWidth="1"/>
  </cols>
  <sheetData>
    <row r="1" spans="1:31" ht="12.75" customHeight="1" thickBot="1" x14ac:dyDescent="0.3">
      <c r="A1" s="401" t="s">
        <v>111</v>
      </c>
      <c r="B1" s="401"/>
      <c r="C1" s="401"/>
      <c r="D1" s="401"/>
      <c r="E1" s="401"/>
      <c r="F1" s="401"/>
      <c r="G1" s="401"/>
      <c r="H1" s="401"/>
      <c r="I1" s="401"/>
      <c r="J1" s="401"/>
      <c r="K1" s="401"/>
      <c r="L1" s="401"/>
      <c r="M1" s="401"/>
      <c r="N1" s="401"/>
      <c r="O1" s="401"/>
      <c r="P1" s="401"/>
      <c r="Q1" s="401"/>
      <c r="R1" s="401"/>
      <c r="S1" s="149"/>
      <c r="T1" s="149"/>
      <c r="U1" s="149"/>
      <c r="V1" s="149"/>
      <c r="W1" s="149"/>
      <c r="X1" s="149"/>
      <c r="Y1" s="149"/>
      <c r="Z1" s="149"/>
      <c r="AA1" s="149"/>
      <c r="AB1" s="149"/>
      <c r="AC1" s="149"/>
      <c r="AD1" s="148"/>
      <c r="AE1" s="149"/>
    </row>
    <row r="2" spans="1:31" ht="11.25" customHeight="1" x14ac:dyDescent="0.25">
      <c r="A2" s="73"/>
      <c r="B2" s="69"/>
      <c r="C2" s="402" t="s">
        <v>0</v>
      </c>
      <c r="D2" s="402"/>
      <c r="E2" s="402"/>
      <c r="F2" s="402"/>
      <c r="G2" s="402"/>
      <c r="H2" s="402"/>
      <c r="I2" s="402"/>
      <c r="J2" s="402"/>
      <c r="K2" s="403" t="s">
        <v>67</v>
      </c>
      <c r="L2" s="403"/>
      <c r="M2" s="403"/>
      <c r="N2" s="403"/>
      <c r="O2" s="403"/>
      <c r="P2" s="403"/>
      <c r="Q2" s="403"/>
      <c r="R2" s="403"/>
      <c r="S2" s="149"/>
      <c r="T2" s="149"/>
      <c r="U2" s="149"/>
      <c r="V2" s="149"/>
      <c r="W2" s="149"/>
      <c r="X2" s="149"/>
      <c r="Y2" s="149"/>
      <c r="Z2" s="149"/>
      <c r="AA2" s="149"/>
      <c r="AB2" s="149"/>
      <c r="AC2" s="149"/>
      <c r="AD2" s="148"/>
    </row>
    <row r="3" spans="1:31" ht="15" customHeight="1" x14ac:dyDescent="0.25">
      <c r="A3" s="74" t="s">
        <v>2</v>
      </c>
      <c r="B3" s="20" t="s">
        <v>114</v>
      </c>
      <c r="C3" s="21" t="s">
        <v>4</v>
      </c>
      <c r="D3" s="22" t="s">
        <v>5</v>
      </c>
      <c r="E3" s="70" t="s">
        <v>6</v>
      </c>
      <c r="F3" s="22" t="s">
        <v>7</v>
      </c>
      <c r="G3" s="22" t="s">
        <v>8</v>
      </c>
      <c r="H3" s="23" t="s">
        <v>9</v>
      </c>
      <c r="I3" s="22" t="s">
        <v>10</v>
      </c>
      <c r="J3" s="71" t="s">
        <v>11</v>
      </c>
      <c r="K3" s="22" t="s">
        <v>4</v>
      </c>
      <c r="L3" s="22" t="s">
        <v>5</v>
      </c>
      <c r="M3" s="70" t="s">
        <v>6</v>
      </c>
      <c r="N3" s="22" t="s">
        <v>7</v>
      </c>
      <c r="O3" s="22" t="s">
        <v>8</v>
      </c>
      <c r="P3" s="23" t="s">
        <v>9</v>
      </c>
      <c r="Q3" s="22" t="s">
        <v>10</v>
      </c>
      <c r="R3" s="71" t="s">
        <v>11</v>
      </c>
      <c r="S3" s="149"/>
      <c r="T3" s="149"/>
      <c r="U3" s="149"/>
      <c r="V3" s="149"/>
      <c r="W3" s="149"/>
      <c r="X3" s="149"/>
      <c r="Y3" s="149"/>
      <c r="Z3" s="149"/>
      <c r="AA3" s="149"/>
      <c r="AB3" s="149"/>
      <c r="AC3" s="149"/>
      <c r="AD3" s="148"/>
    </row>
    <row r="4" spans="1:31" ht="12" customHeight="1" x14ac:dyDescent="0.25">
      <c r="A4" s="75"/>
      <c r="B4" s="24"/>
      <c r="C4" s="404" t="s">
        <v>12</v>
      </c>
      <c r="D4" s="405"/>
      <c r="E4" s="406" t="s">
        <v>13</v>
      </c>
      <c r="F4" s="405"/>
      <c r="G4" s="405"/>
      <c r="H4" s="405"/>
      <c r="I4" s="405"/>
      <c r="J4" s="76" t="s">
        <v>14</v>
      </c>
      <c r="K4" s="404" t="s">
        <v>12</v>
      </c>
      <c r="L4" s="405"/>
      <c r="M4" s="406" t="s">
        <v>13</v>
      </c>
      <c r="N4" s="405"/>
      <c r="O4" s="405"/>
      <c r="P4" s="405"/>
      <c r="Q4" s="405"/>
      <c r="R4" s="76" t="s">
        <v>14</v>
      </c>
      <c r="S4" s="149"/>
      <c r="T4" s="149"/>
      <c r="U4" s="149"/>
      <c r="V4" s="149"/>
      <c r="W4" s="149"/>
      <c r="X4" s="149"/>
      <c r="Y4" s="149"/>
      <c r="Z4" s="149"/>
      <c r="AA4" s="149"/>
      <c r="AB4" s="149"/>
      <c r="AC4" s="149"/>
      <c r="AD4" s="148"/>
    </row>
    <row r="5" spans="1:31" ht="18" x14ac:dyDescent="0.25">
      <c r="A5" s="27" t="s">
        <v>15</v>
      </c>
      <c r="B5" s="364" t="s">
        <v>16</v>
      </c>
      <c r="C5" s="286">
        <v>12563</v>
      </c>
      <c r="D5" s="281">
        <v>30021</v>
      </c>
      <c r="E5" s="282">
        <v>67.658989238999993</v>
      </c>
      <c r="F5" s="283">
        <v>3.3174220000000001</v>
      </c>
      <c r="G5" s="283">
        <v>1.774092</v>
      </c>
      <c r="H5" s="163" t="s">
        <v>219</v>
      </c>
      <c r="I5" s="163" t="s">
        <v>219</v>
      </c>
      <c r="J5" s="165" t="s">
        <v>219</v>
      </c>
      <c r="K5" s="286">
        <v>3179</v>
      </c>
      <c r="L5" s="281">
        <v>3669.2830000000213</v>
      </c>
      <c r="M5" s="282">
        <v>8.8051510751380011</v>
      </c>
      <c r="N5" s="283">
        <v>0.118421689</v>
      </c>
      <c r="O5" s="283">
        <v>0.198394389</v>
      </c>
      <c r="P5" s="163" t="s">
        <v>219</v>
      </c>
      <c r="Q5" s="163" t="s">
        <v>219</v>
      </c>
      <c r="R5" s="165" t="s">
        <v>219</v>
      </c>
      <c r="S5" s="149"/>
      <c r="T5" s="149"/>
      <c r="U5" s="149"/>
      <c r="V5" s="149"/>
      <c r="W5" s="149"/>
      <c r="X5" s="149"/>
      <c r="Y5" s="149"/>
      <c r="Z5" s="149"/>
      <c r="AA5" s="149"/>
      <c r="AB5" s="149"/>
      <c r="AC5" s="149"/>
      <c r="AD5" s="148"/>
    </row>
    <row r="6" spans="1:31" ht="18" x14ac:dyDescent="0.25">
      <c r="A6" s="1" t="s">
        <v>17</v>
      </c>
      <c r="B6" s="365" t="s">
        <v>18</v>
      </c>
      <c r="C6" s="286">
        <v>1345</v>
      </c>
      <c r="D6" s="281">
        <v>52246</v>
      </c>
      <c r="E6" s="282">
        <v>150.67187000000001</v>
      </c>
      <c r="F6" s="283">
        <v>63.830660000000002</v>
      </c>
      <c r="G6" s="283">
        <v>20.530942</v>
      </c>
      <c r="H6" s="283">
        <v>33.093361999999999</v>
      </c>
      <c r="I6" s="284">
        <v>65.122677999999993</v>
      </c>
      <c r="J6" s="285">
        <v>633414.27094897209</v>
      </c>
      <c r="K6" s="286">
        <v>38</v>
      </c>
      <c r="L6" s="281">
        <v>59.762</v>
      </c>
      <c r="M6" s="282">
        <v>0.15599569899999999</v>
      </c>
      <c r="N6" s="283">
        <v>3.7765189999999997E-2</v>
      </c>
      <c r="O6" s="283">
        <v>1.5553681E-2</v>
      </c>
      <c r="P6" s="283">
        <v>3.7404033000000003E-2</v>
      </c>
      <c r="Q6" s="284">
        <v>6.2385346999999987E-2</v>
      </c>
      <c r="R6" s="285">
        <v>625883.2201064222</v>
      </c>
      <c r="S6" s="149"/>
      <c r="T6" s="149"/>
      <c r="U6" s="149"/>
      <c r="V6" s="149"/>
      <c r="W6" s="149"/>
      <c r="X6" s="149"/>
      <c r="Y6" s="149"/>
      <c r="Z6" s="149"/>
      <c r="AA6" s="149"/>
      <c r="AB6" s="149"/>
      <c r="AC6" s="149"/>
      <c r="AD6" s="148"/>
    </row>
    <row r="7" spans="1:31" x14ac:dyDescent="0.25">
      <c r="A7" s="1" t="s">
        <v>19</v>
      </c>
      <c r="B7" s="365" t="s">
        <v>20</v>
      </c>
      <c r="C7" s="286">
        <v>451</v>
      </c>
      <c r="D7" s="281">
        <v>4896</v>
      </c>
      <c r="E7" s="282">
        <v>9.2536330000000007</v>
      </c>
      <c r="F7" s="283">
        <v>4.535927</v>
      </c>
      <c r="G7" s="283">
        <v>2.8500320000000001</v>
      </c>
      <c r="H7" s="283">
        <v>2.6387670000000001</v>
      </c>
      <c r="I7" s="284">
        <v>3.6372740000000001</v>
      </c>
      <c r="J7" s="285">
        <v>538963.84803921578</v>
      </c>
      <c r="K7" s="286">
        <v>106</v>
      </c>
      <c r="L7" s="281">
        <v>550.01900000000012</v>
      </c>
      <c r="M7" s="282">
        <v>1.3376596199999999</v>
      </c>
      <c r="N7" s="283">
        <v>1.006750211</v>
      </c>
      <c r="O7" s="283">
        <v>0.28310438500000001</v>
      </c>
      <c r="P7" s="283">
        <v>0.41011698200000002</v>
      </c>
      <c r="Q7" s="284">
        <v>1.2952554280000006</v>
      </c>
      <c r="R7" s="285">
        <v>745641.48147609434</v>
      </c>
      <c r="S7" s="149"/>
      <c r="T7" s="149"/>
      <c r="U7" s="149"/>
      <c r="V7" s="149"/>
      <c r="W7" s="149"/>
      <c r="X7" s="149"/>
      <c r="Y7" s="149"/>
      <c r="Z7" s="149"/>
      <c r="AA7" s="149"/>
      <c r="AB7" s="149"/>
      <c r="AC7" s="149"/>
      <c r="AD7" s="148"/>
    </row>
    <row r="8" spans="1:31" ht="18" x14ac:dyDescent="0.25">
      <c r="A8" s="1" t="s">
        <v>275</v>
      </c>
      <c r="B8" s="365" t="s">
        <v>78</v>
      </c>
      <c r="C8" s="186">
        <v>1159</v>
      </c>
      <c r="D8" s="324">
        <v>21575</v>
      </c>
      <c r="E8" s="325">
        <v>41.576130999999997</v>
      </c>
      <c r="F8" s="326">
        <v>9.4411839999999998</v>
      </c>
      <c r="G8" s="326">
        <v>9.2525209999999998</v>
      </c>
      <c r="H8" s="326">
        <v>11.419187000000001</v>
      </c>
      <c r="I8" s="335">
        <v>16.062480999999998</v>
      </c>
      <c r="J8" s="327">
        <v>529278.6558516802</v>
      </c>
      <c r="K8" s="186">
        <v>238</v>
      </c>
      <c r="L8" s="324">
        <v>3220.9840000000004</v>
      </c>
      <c r="M8" s="325">
        <v>4.9273561250000002</v>
      </c>
      <c r="N8" s="326">
        <v>0.67978497999999998</v>
      </c>
      <c r="O8" s="326">
        <v>1.1600000180000001</v>
      </c>
      <c r="P8" s="326">
        <v>1.590416319</v>
      </c>
      <c r="Q8" s="335">
        <v>1.7837092169999993</v>
      </c>
      <c r="R8" s="327">
        <v>493767.2211349078</v>
      </c>
      <c r="S8" s="149"/>
      <c r="T8" s="149"/>
      <c r="U8" s="149"/>
      <c r="V8" s="149"/>
      <c r="W8" s="149"/>
      <c r="X8" s="149"/>
      <c r="Y8" s="149"/>
      <c r="Z8" s="149"/>
      <c r="AA8" s="149"/>
      <c r="AB8" s="149"/>
      <c r="AC8" s="149"/>
      <c r="AD8" s="148"/>
    </row>
    <row r="9" spans="1:31" ht="18" x14ac:dyDescent="0.25">
      <c r="A9" s="1" t="s">
        <v>276</v>
      </c>
      <c r="B9" s="365" t="s">
        <v>277</v>
      </c>
      <c r="C9" s="286">
        <v>230</v>
      </c>
      <c r="D9" s="281">
        <v>28561</v>
      </c>
      <c r="E9" s="282">
        <v>74.665927999999994</v>
      </c>
      <c r="F9" s="283">
        <v>39.030788000000001</v>
      </c>
      <c r="G9" s="283">
        <v>14.627667000000001</v>
      </c>
      <c r="H9" s="283">
        <v>30.907395000000001</v>
      </c>
      <c r="I9" s="284">
        <v>137.800015</v>
      </c>
      <c r="J9" s="285">
        <v>1082153.8111410665</v>
      </c>
      <c r="K9" s="286">
        <v>66</v>
      </c>
      <c r="L9" s="281">
        <v>427.19100000000014</v>
      </c>
      <c r="M9" s="282">
        <v>1.0417773640000001</v>
      </c>
      <c r="N9" s="283">
        <v>0.28023748999999998</v>
      </c>
      <c r="O9" s="283">
        <v>0.22872548100000001</v>
      </c>
      <c r="P9" s="283">
        <v>0.36237511100000003</v>
      </c>
      <c r="Q9" s="284">
        <v>1.169097461</v>
      </c>
      <c r="R9" s="285">
        <v>848274.21691936359</v>
      </c>
      <c r="S9" s="149"/>
      <c r="T9" s="149"/>
      <c r="U9" s="149"/>
      <c r="V9" s="149"/>
      <c r="W9" s="149"/>
      <c r="X9" s="149"/>
      <c r="Y9" s="149"/>
      <c r="Z9" s="149"/>
      <c r="AA9" s="149"/>
      <c r="AB9" s="149"/>
      <c r="AC9" s="149"/>
      <c r="AD9" s="148"/>
    </row>
    <row r="10" spans="1:31" ht="18" x14ac:dyDescent="0.25">
      <c r="A10" s="1" t="s">
        <v>26</v>
      </c>
      <c r="B10" s="365" t="s">
        <v>27</v>
      </c>
      <c r="C10" s="286">
        <v>804</v>
      </c>
      <c r="D10" s="281">
        <v>26520</v>
      </c>
      <c r="E10" s="282">
        <v>45.041693000000002</v>
      </c>
      <c r="F10" s="283">
        <v>15.735169000000001</v>
      </c>
      <c r="G10" s="283">
        <v>7.4021660000000002</v>
      </c>
      <c r="H10" s="283">
        <v>17.103923999999999</v>
      </c>
      <c r="I10" s="284">
        <v>26.954117</v>
      </c>
      <c r="J10" s="285">
        <v>644944.34389140271</v>
      </c>
      <c r="K10" s="286">
        <v>453</v>
      </c>
      <c r="L10" s="281">
        <v>10472.312</v>
      </c>
      <c r="M10" s="282">
        <v>17.676536709000001</v>
      </c>
      <c r="N10" s="283">
        <v>5.7419125160000002</v>
      </c>
      <c r="O10" s="283">
        <v>3.0213262749999998</v>
      </c>
      <c r="P10" s="283">
        <v>6.4865793529999998</v>
      </c>
      <c r="Q10" s="284">
        <v>10.281997943</v>
      </c>
      <c r="R10" s="285">
        <v>619402.79787309619</v>
      </c>
      <c r="S10" s="149"/>
      <c r="T10" s="149"/>
      <c r="U10" s="149"/>
      <c r="V10" s="149"/>
      <c r="W10" s="149"/>
      <c r="X10" s="149"/>
      <c r="Y10" s="149"/>
      <c r="Z10" s="149"/>
      <c r="AA10" s="149"/>
      <c r="AB10" s="149"/>
      <c r="AC10" s="149"/>
      <c r="AD10" s="148"/>
    </row>
    <row r="11" spans="1:31" x14ac:dyDescent="0.25">
      <c r="A11" s="1" t="s">
        <v>28</v>
      </c>
      <c r="B11" s="365" t="s">
        <v>29</v>
      </c>
      <c r="C11" s="286">
        <v>2230</v>
      </c>
      <c r="D11" s="281">
        <v>34941</v>
      </c>
      <c r="E11" s="282">
        <v>49.275427000000001</v>
      </c>
      <c r="F11" s="283">
        <v>15.672292000000001</v>
      </c>
      <c r="G11" s="283">
        <v>7.9293089999999999</v>
      </c>
      <c r="H11" s="283">
        <v>17.764633</v>
      </c>
      <c r="I11" s="284">
        <v>19.967535999999999</v>
      </c>
      <c r="J11" s="285">
        <v>508417.99032655044</v>
      </c>
      <c r="K11" s="286">
        <v>556</v>
      </c>
      <c r="L11" s="281">
        <v>3449.5019999999959</v>
      </c>
      <c r="M11" s="282">
        <v>4.8532204170000002</v>
      </c>
      <c r="N11" s="283">
        <v>1.3418943249999999</v>
      </c>
      <c r="O11" s="283">
        <v>0.57942704899999997</v>
      </c>
      <c r="P11" s="283">
        <v>1.8164783849999999</v>
      </c>
      <c r="Q11" s="284">
        <v>1.7089344690000006</v>
      </c>
      <c r="R11" s="285">
        <v>526591.48624932009</v>
      </c>
      <c r="S11" s="149"/>
      <c r="T11" s="149"/>
      <c r="U11" s="149"/>
      <c r="V11" s="149"/>
      <c r="W11" s="149"/>
      <c r="X11" s="149"/>
      <c r="Y11" s="149"/>
      <c r="Z11" s="149"/>
      <c r="AA11" s="149"/>
      <c r="AB11" s="149"/>
      <c r="AC11" s="149"/>
      <c r="AD11" s="148"/>
    </row>
    <row r="12" spans="1:31" x14ac:dyDescent="0.25">
      <c r="A12" s="1" t="s">
        <v>30</v>
      </c>
      <c r="B12" s="365" t="s">
        <v>31</v>
      </c>
      <c r="C12" s="286">
        <v>395</v>
      </c>
      <c r="D12" s="281">
        <v>16239</v>
      </c>
      <c r="E12" s="282">
        <v>26.286514</v>
      </c>
      <c r="F12" s="283">
        <v>18.596451999999999</v>
      </c>
      <c r="G12" s="283">
        <v>4.8778689999999996</v>
      </c>
      <c r="H12" s="283">
        <v>11.070895999999999</v>
      </c>
      <c r="I12" s="284">
        <v>40.402520000000003</v>
      </c>
      <c r="J12" s="285">
        <v>681747.39823880768</v>
      </c>
      <c r="K12" s="286">
        <v>127</v>
      </c>
      <c r="L12" s="281">
        <v>1596.9570000000001</v>
      </c>
      <c r="M12" s="282">
        <v>2.2764400199999999</v>
      </c>
      <c r="N12" s="283">
        <v>1.635758388</v>
      </c>
      <c r="O12" s="283">
        <v>0.47611426899999998</v>
      </c>
      <c r="P12" s="283">
        <v>0.93408244600000001</v>
      </c>
      <c r="Q12" s="284">
        <v>3.5424366910000002</v>
      </c>
      <c r="R12" s="285">
        <v>584913.96199146251</v>
      </c>
      <c r="S12" s="149"/>
      <c r="T12" s="149"/>
      <c r="U12" s="149"/>
      <c r="V12" s="149"/>
      <c r="W12" s="149"/>
      <c r="X12" s="149"/>
      <c r="Y12" s="149"/>
      <c r="Z12" s="149"/>
      <c r="AA12" s="149"/>
      <c r="AB12" s="149"/>
      <c r="AC12" s="149"/>
      <c r="AD12" s="148"/>
    </row>
    <row r="13" spans="1:31" x14ac:dyDescent="0.25">
      <c r="A13" s="1" t="s">
        <v>32</v>
      </c>
      <c r="B13" s="365" t="s">
        <v>33</v>
      </c>
      <c r="C13" s="286">
        <v>313</v>
      </c>
      <c r="D13" s="281">
        <v>10534</v>
      </c>
      <c r="E13" s="282">
        <v>17.517375999999999</v>
      </c>
      <c r="F13" s="283">
        <v>9.1566880000000008</v>
      </c>
      <c r="G13" s="283">
        <v>4.4232849999999999</v>
      </c>
      <c r="H13" s="283">
        <v>5.9903919999999999</v>
      </c>
      <c r="I13" s="284">
        <v>5.5174310000000002</v>
      </c>
      <c r="J13" s="285">
        <v>568672.10936016706</v>
      </c>
      <c r="K13" s="286">
        <v>104</v>
      </c>
      <c r="L13" s="281">
        <v>1977.8349999999989</v>
      </c>
      <c r="M13" s="282">
        <v>3.5946267399999998</v>
      </c>
      <c r="N13" s="283">
        <v>2.7474611480000002</v>
      </c>
      <c r="O13" s="283">
        <v>0.92846174999999997</v>
      </c>
      <c r="P13" s="283">
        <v>1.2371918639999999</v>
      </c>
      <c r="Q13" s="284">
        <v>1.4541157799999995</v>
      </c>
      <c r="R13" s="285">
        <v>625528.34993819031</v>
      </c>
      <c r="S13" s="149"/>
      <c r="T13" s="149"/>
      <c r="U13" s="149"/>
      <c r="V13" s="149"/>
      <c r="W13" s="149"/>
      <c r="X13" s="149"/>
      <c r="Y13" s="149"/>
      <c r="Z13" s="149"/>
      <c r="AA13" s="149"/>
      <c r="AB13" s="149"/>
      <c r="AC13" s="149"/>
      <c r="AD13" s="148"/>
    </row>
    <row r="14" spans="1:31" x14ac:dyDescent="0.25">
      <c r="A14" s="1" t="s">
        <v>34</v>
      </c>
      <c r="B14" s="365" t="s">
        <v>35</v>
      </c>
      <c r="C14" s="286">
        <v>1239</v>
      </c>
      <c r="D14" s="281">
        <v>55049</v>
      </c>
      <c r="E14" s="282">
        <v>128.558266</v>
      </c>
      <c r="F14" s="283">
        <v>89.270330000000001</v>
      </c>
      <c r="G14" s="283">
        <v>26.236587</v>
      </c>
      <c r="H14" s="283">
        <v>32.611111000000001</v>
      </c>
      <c r="I14" s="284">
        <v>40.757919999999999</v>
      </c>
      <c r="J14" s="285">
        <v>592401.51501389674</v>
      </c>
      <c r="K14" s="286">
        <v>509</v>
      </c>
      <c r="L14" s="281">
        <v>16017.712999999992</v>
      </c>
      <c r="M14" s="282">
        <v>56.860989824000001</v>
      </c>
      <c r="N14" s="283">
        <v>41.353513732000003</v>
      </c>
      <c r="O14" s="283">
        <v>12.391286115</v>
      </c>
      <c r="P14" s="283">
        <v>10.580139164</v>
      </c>
      <c r="Q14" s="284">
        <v>13.382779252999997</v>
      </c>
      <c r="R14" s="285">
        <v>660527.4525770318</v>
      </c>
      <c r="S14" s="149"/>
      <c r="T14" s="149"/>
      <c r="U14" s="149"/>
      <c r="V14" s="149"/>
      <c r="W14" s="149"/>
      <c r="X14" s="149"/>
      <c r="Y14" s="149"/>
      <c r="Z14" s="149"/>
      <c r="AA14" s="149"/>
      <c r="AB14" s="149"/>
      <c r="AC14" s="149"/>
      <c r="AD14" s="148"/>
    </row>
    <row r="15" spans="1:31" x14ac:dyDescent="0.25">
      <c r="A15" s="1" t="s">
        <v>36</v>
      </c>
      <c r="B15" s="365" t="s">
        <v>37</v>
      </c>
      <c r="C15" s="286">
        <v>225</v>
      </c>
      <c r="D15" s="281">
        <v>8182</v>
      </c>
      <c r="E15" s="282">
        <v>13.204020999999999</v>
      </c>
      <c r="F15" s="283">
        <v>9.4523589999999995</v>
      </c>
      <c r="G15" s="283">
        <v>4.4183219999999999</v>
      </c>
      <c r="H15" s="283">
        <v>2.6807349999999999</v>
      </c>
      <c r="I15" s="284">
        <v>3.5583670000000001</v>
      </c>
      <c r="J15" s="285">
        <v>327638.10804204352</v>
      </c>
      <c r="K15" s="286">
        <v>59</v>
      </c>
      <c r="L15" s="281">
        <v>1101.5389999999998</v>
      </c>
      <c r="M15" s="282">
        <v>1.4878740800000001</v>
      </c>
      <c r="N15" s="283">
        <v>1.0468638619999999</v>
      </c>
      <c r="O15" s="283">
        <v>0.34192494499999998</v>
      </c>
      <c r="P15" s="283">
        <v>0.53505188800000003</v>
      </c>
      <c r="Q15" s="284">
        <v>0.71057595200000001</v>
      </c>
      <c r="R15" s="285">
        <v>485731.2251313845</v>
      </c>
      <c r="S15" s="149"/>
      <c r="T15" s="149"/>
      <c r="U15" s="149"/>
      <c r="V15" s="149"/>
      <c r="W15" s="149"/>
      <c r="X15" s="149"/>
      <c r="Y15" s="149"/>
      <c r="Z15" s="149"/>
      <c r="AA15" s="149"/>
      <c r="AB15" s="149"/>
      <c r="AC15" s="149"/>
      <c r="AD15" s="148"/>
    </row>
    <row r="16" spans="1:31" ht="18" x14ac:dyDescent="0.25">
      <c r="A16" s="1" t="s">
        <v>38</v>
      </c>
      <c r="B16" s="365" t="s">
        <v>39</v>
      </c>
      <c r="C16" s="286">
        <v>1884</v>
      </c>
      <c r="D16" s="281">
        <v>26059</v>
      </c>
      <c r="E16" s="282">
        <v>45.469453999999999</v>
      </c>
      <c r="F16" s="283">
        <v>19.724014</v>
      </c>
      <c r="G16" s="283">
        <v>7.6216419999999996</v>
      </c>
      <c r="H16" s="283">
        <v>17.851385000000001</v>
      </c>
      <c r="I16" s="284">
        <v>12.514576</v>
      </c>
      <c r="J16" s="285">
        <v>685037.22322422196</v>
      </c>
      <c r="K16" s="286">
        <v>257</v>
      </c>
      <c r="L16" s="281">
        <v>581.10500000000025</v>
      </c>
      <c r="M16" s="282">
        <v>0.80952376699999995</v>
      </c>
      <c r="N16" s="283">
        <v>0.188882209</v>
      </c>
      <c r="O16" s="283">
        <v>7.1615636999999996E-2</v>
      </c>
      <c r="P16" s="283">
        <v>0.31197056400000001</v>
      </c>
      <c r="Q16" s="284">
        <v>0.19587972699999989</v>
      </c>
      <c r="R16" s="285">
        <v>536857.47670386569</v>
      </c>
      <c r="S16" s="149"/>
      <c r="T16" s="149"/>
      <c r="U16" s="149"/>
      <c r="V16" s="149"/>
      <c r="W16" s="149"/>
      <c r="X16" s="149"/>
      <c r="Y16" s="149"/>
      <c r="Z16" s="149"/>
      <c r="AA16" s="149"/>
      <c r="AB16" s="149"/>
      <c r="AC16" s="149"/>
      <c r="AD16" s="148"/>
    </row>
    <row r="17" spans="1:35" x14ac:dyDescent="0.25">
      <c r="A17" s="1" t="s">
        <v>40</v>
      </c>
      <c r="B17" s="365" t="s">
        <v>41</v>
      </c>
      <c r="C17" s="286">
        <v>456</v>
      </c>
      <c r="D17" s="281">
        <v>10216</v>
      </c>
      <c r="E17" s="282">
        <v>92.339874944000002</v>
      </c>
      <c r="F17" s="283">
        <v>11.283866</v>
      </c>
      <c r="G17" s="283">
        <v>13.065683999999999</v>
      </c>
      <c r="H17" s="283">
        <v>16.831667863</v>
      </c>
      <c r="I17" s="174" t="s">
        <v>219</v>
      </c>
      <c r="J17" s="285">
        <v>1647579.07821065</v>
      </c>
      <c r="K17" s="286">
        <v>379</v>
      </c>
      <c r="L17" s="281">
        <v>2568.7359999999967</v>
      </c>
      <c r="M17" s="282">
        <v>28.337479503455988</v>
      </c>
      <c r="N17" s="283">
        <v>5.4620297830000002</v>
      </c>
      <c r="O17" s="283">
        <v>4.8781065610000001</v>
      </c>
      <c r="P17" s="283">
        <v>5.2465438969850018</v>
      </c>
      <c r="Q17" s="174" t="s">
        <v>219</v>
      </c>
      <c r="R17" s="285">
        <v>2042461.3105375594</v>
      </c>
      <c r="S17" s="149"/>
      <c r="T17" s="149"/>
      <c r="U17" s="149"/>
      <c r="V17" s="149"/>
      <c r="W17" s="149"/>
      <c r="X17" s="149"/>
      <c r="Y17" s="149"/>
      <c r="Z17" s="149"/>
      <c r="AA17" s="149"/>
      <c r="AB17" s="149"/>
      <c r="AC17" s="149"/>
      <c r="AD17" s="148"/>
    </row>
    <row r="18" spans="1:35" ht="18" x14ac:dyDescent="0.25">
      <c r="A18" s="1" t="s">
        <v>42</v>
      </c>
      <c r="B18" s="365" t="s">
        <v>43</v>
      </c>
      <c r="C18" s="286">
        <v>470</v>
      </c>
      <c r="D18" s="281">
        <v>8487</v>
      </c>
      <c r="E18" s="282">
        <v>15.143640125999999</v>
      </c>
      <c r="F18" s="283">
        <v>2.2740130000000001</v>
      </c>
      <c r="G18" s="283">
        <v>0.38604699999999997</v>
      </c>
      <c r="H18" s="283">
        <v>7.2452510190000003</v>
      </c>
      <c r="I18" s="284">
        <v>1.1558489999999999</v>
      </c>
      <c r="J18" s="285">
        <v>853688.11346765643</v>
      </c>
      <c r="K18" s="286">
        <v>271</v>
      </c>
      <c r="L18" s="281">
        <v>2701.925999999999</v>
      </c>
      <c r="M18" s="282">
        <v>6.1277616467030027</v>
      </c>
      <c r="N18" s="283">
        <v>2.0312113549999999</v>
      </c>
      <c r="O18" s="283">
        <v>0.25676956899999998</v>
      </c>
      <c r="P18" s="283">
        <v>2.2319169787329995</v>
      </c>
      <c r="Q18" s="284">
        <v>0.78128513399999977</v>
      </c>
      <c r="R18" s="285">
        <v>826046.67142364383</v>
      </c>
      <c r="S18" s="149"/>
    </row>
    <row r="19" spans="1:35" x14ac:dyDescent="0.25">
      <c r="A19" s="1" t="s">
        <v>44</v>
      </c>
      <c r="B19" s="365" t="s">
        <v>45</v>
      </c>
      <c r="C19" s="286">
        <v>17109</v>
      </c>
      <c r="D19" s="281">
        <v>126898</v>
      </c>
      <c r="E19" s="282">
        <v>173.948285</v>
      </c>
      <c r="F19" s="283">
        <v>2.4890919999999999</v>
      </c>
      <c r="G19" s="283">
        <v>2.5428809999999999</v>
      </c>
      <c r="H19" s="283">
        <v>63.604958000000003</v>
      </c>
      <c r="I19" s="284">
        <v>34.217599</v>
      </c>
      <c r="J19" s="285">
        <v>501229.00282116351</v>
      </c>
      <c r="K19" s="286">
        <v>5797</v>
      </c>
      <c r="L19" s="281">
        <v>15856.93100000003</v>
      </c>
      <c r="M19" s="282">
        <v>20.800918643999999</v>
      </c>
      <c r="N19" s="283">
        <v>0.51406955399999998</v>
      </c>
      <c r="O19" s="283">
        <v>0.34517378999999998</v>
      </c>
      <c r="P19" s="283">
        <v>7.6842892909999998</v>
      </c>
      <c r="Q19" s="284">
        <v>3.9915645810000031</v>
      </c>
      <c r="R19" s="285">
        <v>484601.29460107919</v>
      </c>
      <c r="S19" s="149"/>
      <c r="W19" s="148"/>
    </row>
    <row r="20" spans="1:35" x14ac:dyDescent="0.25">
      <c r="A20" s="1" t="s">
        <v>46</v>
      </c>
      <c r="B20" s="365" t="s">
        <v>47</v>
      </c>
      <c r="C20" s="286">
        <v>28810</v>
      </c>
      <c r="D20" s="281">
        <v>308941</v>
      </c>
      <c r="E20" s="282">
        <v>1007.392709</v>
      </c>
      <c r="F20" s="283">
        <v>158.47144700000001</v>
      </c>
      <c r="G20" s="283">
        <v>217.283794</v>
      </c>
      <c r="H20" s="283">
        <v>154.74415099999999</v>
      </c>
      <c r="I20" s="284">
        <v>256.69879400000002</v>
      </c>
      <c r="J20" s="285">
        <v>500885.77106955688</v>
      </c>
      <c r="K20" s="286">
        <v>3865</v>
      </c>
      <c r="L20" s="281">
        <v>17103.111000000026</v>
      </c>
      <c r="M20" s="282">
        <v>50.303271815000002</v>
      </c>
      <c r="N20" s="283">
        <v>6.4643431820000004</v>
      </c>
      <c r="O20" s="283">
        <v>9.8705710670000002</v>
      </c>
      <c r="P20" s="283">
        <v>8.5837093469999992</v>
      </c>
      <c r="Q20" s="284">
        <v>11.113923122000006</v>
      </c>
      <c r="R20" s="285">
        <v>501879.99990177143</v>
      </c>
      <c r="S20" s="149"/>
      <c r="T20" s="149"/>
      <c r="U20" s="149"/>
      <c r="V20" s="149"/>
      <c r="W20" s="149"/>
      <c r="X20" s="149"/>
      <c r="Y20" s="149"/>
      <c r="Z20" s="149"/>
      <c r="AA20" s="149"/>
      <c r="AB20" s="149"/>
      <c r="AC20" s="149"/>
      <c r="AD20" s="149"/>
      <c r="AE20" s="149"/>
      <c r="AF20" s="149"/>
      <c r="AG20" s="149"/>
      <c r="AH20" s="149"/>
      <c r="AI20" s="149"/>
    </row>
    <row r="21" spans="1:35" x14ac:dyDescent="0.25">
      <c r="A21" s="1" t="s">
        <v>48</v>
      </c>
      <c r="B21" s="365" t="s">
        <v>49</v>
      </c>
      <c r="C21" s="286">
        <v>6812</v>
      </c>
      <c r="D21" s="281">
        <v>122240</v>
      </c>
      <c r="E21" s="282">
        <v>284.612730473</v>
      </c>
      <c r="F21" s="283">
        <v>149.46868699999999</v>
      </c>
      <c r="G21" s="283">
        <v>11.554855999999999</v>
      </c>
      <c r="H21" s="283">
        <v>50.460572698999997</v>
      </c>
      <c r="I21" s="284">
        <v>234.763991</v>
      </c>
      <c r="J21" s="285">
        <v>412799.18765543192</v>
      </c>
      <c r="K21" s="286">
        <v>1038</v>
      </c>
      <c r="L21" s="281">
        <v>6544.314999999985</v>
      </c>
      <c r="M21" s="282">
        <v>11.624298948332997</v>
      </c>
      <c r="N21" s="283">
        <v>2.2504261900000002</v>
      </c>
      <c r="O21" s="283">
        <v>0.615680746</v>
      </c>
      <c r="P21" s="283">
        <v>3.6538534585869993</v>
      </c>
      <c r="Q21" s="284">
        <v>6.1387484169999977</v>
      </c>
      <c r="R21" s="285">
        <v>558324.81452787772</v>
      </c>
      <c r="S21" s="149"/>
      <c r="T21" s="149"/>
      <c r="U21" s="149"/>
      <c r="V21" s="149"/>
      <c r="W21" s="149"/>
      <c r="X21" s="149"/>
      <c r="Y21" s="149"/>
      <c r="Z21" s="149"/>
      <c r="AA21" s="149"/>
      <c r="AB21" s="149"/>
      <c r="AC21" s="149"/>
      <c r="AD21" s="149"/>
      <c r="AE21" s="149"/>
      <c r="AF21" s="149"/>
      <c r="AG21" s="149"/>
      <c r="AH21" s="149"/>
      <c r="AI21" s="149"/>
    </row>
    <row r="22" spans="1:35" x14ac:dyDescent="0.25">
      <c r="A22" s="1" t="s">
        <v>50</v>
      </c>
      <c r="B22" s="365" t="s">
        <v>51</v>
      </c>
      <c r="C22" s="286">
        <v>7709</v>
      </c>
      <c r="D22" s="281">
        <v>44158</v>
      </c>
      <c r="E22" s="282">
        <v>39.524075000000003</v>
      </c>
      <c r="F22" s="283">
        <v>0.48252200000000001</v>
      </c>
      <c r="G22" s="283">
        <v>0.231567</v>
      </c>
      <c r="H22" s="283">
        <v>17.019355000000001</v>
      </c>
      <c r="I22" s="284">
        <v>32.218617000000002</v>
      </c>
      <c r="J22" s="285">
        <v>385419.5162824404</v>
      </c>
      <c r="K22" s="286">
        <v>270</v>
      </c>
      <c r="L22" s="281">
        <v>741.40600000000086</v>
      </c>
      <c r="M22" s="282">
        <v>0.67361194300000005</v>
      </c>
      <c r="N22" s="283">
        <v>1.96288E-4</v>
      </c>
      <c r="O22" s="283">
        <v>2.104E-3</v>
      </c>
      <c r="P22" s="283">
        <v>0.300016793</v>
      </c>
      <c r="Q22" s="284">
        <v>0.71933028300000013</v>
      </c>
      <c r="R22" s="285">
        <v>404659.24608109414</v>
      </c>
      <c r="T22" s="149"/>
      <c r="U22" s="149"/>
      <c r="V22" s="149"/>
      <c r="W22" s="149"/>
      <c r="X22" s="149"/>
      <c r="Y22" s="149"/>
      <c r="Z22" s="149"/>
      <c r="AA22" s="149"/>
      <c r="AB22" s="149"/>
      <c r="AC22" s="149"/>
      <c r="AD22" s="149"/>
      <c r="AE22" s="149"/>
      <c r="AF22" s="149"/>
      <c r="AG22" s="149"/>
      <c r="AH22" s="149"/>
      <c r="AI22" s="149"/>
    </row>
    <row r="23" spans="1:35" ht="18" x14ac:dyDescent="0.25">
      <c r="A23" s="1" t="s">
        <v>52</v>
      </c>
      <c r="B23" s="365" t="s">
        <v>53</v>
      </c>
      <c r="C23" s="286">
        <v>5346</v>
      </c>
      <c r="D23" s="281">
        <v>88433</v>
      </c>
      <c r="E23" s="282">
        <v>151.292165055</v>
      </c>
      <c r="F23" s="283">
        <v>14.83019</v>
      </c>
      <c r="G23" s="283">
        <v>14.772028000000001</v>
      </c>
      <c r="H23" s="283">
        <v>70.614054034999995</v>
      </c>
      <c r="I23" s="284">
        <v>140.744494</v>
      </c>
      <c r="J23" s="285">
        <v>798503.43237253057</v>
      </c>
      <c r="K23" s="286">
        <v>597</v>
      </c>
      <c r="L23" s="281">
        <v>3045.0120000000015</v>
      </c>
      <c r="M23" s="282">
        <v>4.3308114996380001</v>
      </c>
      <c r="N23" s="283">
        <v>0.50353077700000004</v>
      </c>
      <c r="O23" s="283">
        <v>0.38789576799999997</v>
      </c>
      <c r="P23" s="283">
        <v>2.1601833435070001</v>
      </c>
      <c r="Q23" s="284">
        <v>1.1881398720000003</v>
      </c>
      <c r="R23" s="285">
        <v>709417.02151157334</v>
      </c>
      <c r="T23" s="149"/>
      <c r="U23" s="149"/>
      <c r="V23" s="149"/>
      <c r="W23" s="149"/>
      <c r="X23" s="149"/>
      <c r="Y23" s="149"/>
      <c r="Z23" s="149"/>
      <c r="AA23" s="149"/>
      <c r="AB23" s="149"/>
      <c r="AC23" s="149"/>
      <c r="AD23" s="149"/>
      <c r="AE23" s="149"/>
      <c r="AF23" s="149"/>
      <c r="AG23" s="149"/>
      <c r="AH23" s="149"/>
      <c r="AI23" s="149"/>
    </row>
    <row r="24" spans="1:35" ht="27" x14ac:dyDescent="0.25">
      <c r="A24" s="28" t="s">
        <v>278</v>
      </c>
      <c r="B24" s="366" t="s">
        <v>279</v>
      </c>
      <c r="C24" s="286">
        <v>8257</v>
      </c>
      <c r="D24" s="281">
        <v>106791</v>
      </c>
      <c r="E24" s="282">
        <v>33.394492591000002</v>
      </c>
      <c r="F24" s="283">
        <v>0.255299</v>
      </c>
      <c r="G24" s="283">
        <v>0.26894600000000002</v>
      </c>
      <c r="H24" s="283">
        <v>16.294779999999999</v>
      </c>
      <c r="I24" s="284">
        <v>264.99104699999998</v>
      </c>
      <c r="J24" s="285">
        <v>152585.70478785667</v>
      </c>
      <c r="K24" s="286">
        <v>746</v>
      </c>
      <c r="L24" s="281">
        <v>3534.5140000000056</v>
      </c>
      <c r="M24" s="282">
        <v>1.478428493</v>
      </c>
      <c r="N24" s="283">
        <v>4.4568630000000001E-3</v>
      </c>
      <c r="O24" s="283">
        <v>1.3951628000000001E-2</v>
      </c>
      <c r="P24" s="283">
        <v>0.82361301399999998</v>
      </c>
      <c r="Q24" s="284">
        <v>11.433258210000004</v>
      </c>
      <c r="R24" s="285">
        <v>233020.15892425342</v>
      </c>
      <c r="S24" s="149"/>
      <c r="T24" s="149"/>
      <c r="U24" s="149"/>
      <c r="V24" s="149"/>
      <c r="W24" s="149"/>
      <c r="X24" s="149"/>
      <c r="Y24" s="149"/>
      <c r="Z24" s="149"/>
      <c r="AA24" s="149"/>
      <c r="AB24" s="149"/>
      <c r="AC24" s="149"/>
      <c r="AD24" s="149"/>
      <c r="AE24" s="149"/>
      <c r="AF24" s="149"/>
      <c r="AG24" s="149"/>
      <c r="AH24" s="149"/>
      <c r="AI24" s="149"/>
    </row>
    <row r="25" spans="1:35" x14ac:dyDescent="0.25">
      <c r="A25" s="1" t="s">
        <v>58</v>
      </c>
      <c r="B25" s="365" t="s">
        <v>59</v>
      </c>
      <c r="C25" s="286">
        <v>11103</v>
      </c>
      <c r="D25" s="281">
        <v>107937</v>
      </c>
      <c r="E25" s="282">
        <v>145.17133696100001</v>
      </c>
      <c r="F25" s="283">
        <v>26.459598</v>
      </c>
      <c r="G25" s="283">
        <v>8.0274090000000005</v>
      </c>
      <c r="H25" s="283">
        <v>68.845433</v>
      </c>
      <c r="I25" s="284">
        <v>180.84234699999999</v>
      </c>
      <c r="J25" s="285">
        <v>637829.78033482505</v>
      </c>
      <c r="K25" s="286">
        <v>2585</v>
      </c>
      <c r="L25" s="281">
        <v>11298.950999999999</v>
      </c>
      <c r="M25" s="282">
        <v>22.171170491000002</v>
      </c>
      <c r="N25" s="283">
        <v>4.6925434499999996</v>
      </c>
      <c r="O25" s="283">
        <v>1.1127304609999999</v>
      </c>
      <c r="P25" s="283">
        <v>8.7443978930000004</v>
      </c>
      <c r="Q25" s="284">
        <v>34.627675002000004</v>
      </c>
      <c r="R25" s="285">
        <v>773912.36522753316</v>
      </c>
      <c r="S25" s="149"/>
      <c r="T25" s="149"/>
      <c r="U25" s="149"/>
      <c r="V25" s="149"/>
      <c r="W25" s="149"/>
      <c r="X25" s="149"/>
      <c r="Y25" s="149"/>
      <c r="Z25" s="149"/>
      <c r="AA25" s="149"/>
      <c r="AB25" s="149"/>
      <c r="AC25" s="149"/>
      <c r="AD25" s="149"/>
      <c r="AE25" s="149"/>
      <c r="AF25" s="149"/>
      <c r="AG25" s="149"/>
      <c r="AH25" s="149"/>
      <c r="AI25" s="149"/>
    </row>
    <row r="26" spans="1:35" ht="27" x14ac:dyDescent="0.25">
      <c r="A26" s="29" t="s">
        <v>60</v>
      </c>
      <c r="B26" s="367" t="s">
        <v>61</v>
      </c>
      <c r="C26" s="286">
        <v>5696</v>
      </c>
      <c r="D26" s="281">
        <v>69532</v>
      </c>
      <c r="E26" s="282">
        <v>74.594600999999997</v>
      </c>
      <c r="F26" s="283">
        <v>4.0897870000000003</v>
      </c>
      <c r="G26" s="283">
        <v>1.863672</v>
      </c>
      <c r="H26" s="283">
        <v>34.293506999999998</v>
      </c>
      <c r="I26" s="284">
        <v>33.797685999999999</v>
      </c>
      <c r="J26" s="285">
        <v>493204.66835413908</v>
      </c>
      <c r="K26" s="286">
        <v>847</v>
      </c>
      <c r="L26" s="281">
        <v>3859.0129999999976</v>
      </c>
      <c r="M26" s="282">
        <v>7.160247816</v>
      </c>
      <c r="N26" s="283">
        <v>0.48073344600000001</v>
      </c>
      <c r="O26" s="283">
        <v>0.68019468500000002</v>
      </c>
      <c r="P26" s="283">
        <v>2.5456503549999998</v>
      </c>
      <c r="Q26" s="284">
        <v>2.2192824870000019</v>
      </c>
      <c r="R26" s="285">
        <v>659663.58625897393</v>
      </c>
      <c r="S26" s="149"/>
      <c r="T26" s="149"/>
      <c r="U26" s="149"/>
      <c r="V26" s="149"/>
      <c r="W26" s="149"/>
      <c r="X26" s="149"/>
      <c r="Y26" s="149"/>
      <c r="Z26" s="149"/>
      <c r="AA26" s="149"/>
      <c r="AB26" s="149"/>
      <c r="AC26" s="149"/>
      <c r="AD26" s="149"/>
      <c r="AE26" s="149"/>
      <c r="AF26" s="149"/>
      <c r="AG26" s="149"/>
      <c r="AH26" s="149"/>
      <c r="AI26" s="149"/>
    </row>
    <row r="27" spans="1:35" ht="11.25" customHeight="1" thickBot="1" x14ac:dyDescent="0.3">
      <c r="A27" s="25" t="s">
        <v>62</v>
      </c>
      <c r="B27" s="26"/>
      <c r="C27" s="328">
        <f>SUM(C5:C26)</f>
        <v>114606</v>
      </c>
      <c r="D27" s="329">
        <f t="shared" ref="D27:Q27" si="0">SUM(D5:D26)</f>
        <v>1308456</v>
      </c>
      <c r="E27" s="336">
        <f>SUM(E5:E26)</f>
        <v>2686.5932123890002</v>
      </c>
      <c r="F27" s="329">
        <f t="shared" si="0"/>
        <v>667.86778600000014</v>
      </c>
      <c r="G27" s="329">
        <f t="shared" si="0"/>
        <v>381.94131799999997</v>
      </c>
      <c r="H27" s="329">
        <f t="shared" si="0"/>
        <v>683.08551661599995</v>
      </c>
      <c r="I27" s="329">
        <f t="shared" si="0"/>
        <v>1551.7253390000001</v>
      </c>
      <c r="J27" s="332">
        <f>H27/D27*1000000000</f>
        <v>522054.63280079723</v>
      </c>
      <c r="K27" s="329">
        <f>SUM(K5:K26)</f>
        <v>22087</v>
      </c>
      <c r="L27" s="333">
        <f t="shared" si="0"/>
        <v>110378.11700000004</v>
      </c>
      <c r="M27" s="328">
        <f t="shared" si="0"/>
        <v>256.83515224026803</v>
      </c>
      <c r="N27" s="329">
        <f t="shared" si="0"/>
        <v>78.582786627999994</v>
      </c>
      <c r="O27" s="329">
        <f t="shared" si="0"/>
        <v>37.859112269000008</v>
      </c>
      <c r="P27" s="329">
        <f>SUM(P5:P26)</f>
        <v>66.275980479812006</v>
      </c>
      <c r="Q27" s="329">
        <f t="shared" si="0"/>
        <v>107.80037437600001</v>
      </c>
      <c r="R27" s="332">
        <f>P27/L27*1000000000</f>
        <v>600444.92768264911</v>
      </c>
      <c r="S27" s="149"/>
      <c r="T27" s="149"/>
      <c r="U27" s="149"/>
      <c r="V27" s="149"/>
      <c r="W27" s="149"/>
      <c r="X27" s="149"/>
      <c r="Y27" s="149"/>
      <c r="Z27" s="149"/>
      <c r="AA27" s="149"/>
      <c r="AB27" s="149"/>
      <c r="AC27" s="149"/>
      <c r="AD27" s="149"/>
      <c r="AE27" s="149"/>
      <c r="AF27" s="149"/>
      <c r="AG27" s="149"/>
      <c r="AH27" s="149"/>
      <c r="AI27" s="149"/>
    </row>
    <row r="28" spans="1:35" ht="11.1" customHeight="1" x14ac:dyDescent="0.25">
      <c r="A28" s="167" t="s">
        <v>63</v>
      </c>
      <c r="B28" s="10" t="s">
        <v>281</v>
      </c>
      <c r="C28" s="11"/>
      <c r="D28" s="11"/>
      <c r="E28" s="64"/>
      <c r="F28" s="64"/>
      <c r="G28" s="64"/>
      <c r="H28" s="64"/>
      <c r="I28" s="64"/>
      <c r="J28" s="64"/>
      <c r="K28" s="64"/>
      <c r="L28" s="64"/>
      <c r="M28" s="11"/>
      <c r="N28" s="11"/>
      <c r="O28" s="11"/>
      <c r="P28" s="11"/>
      <c r="Q28" s="11"/>
      <c r="R28" s="11"/>
      <c r="T28" s="149"/>
      <c r="U28" s="149"/>
      <c r="V28" s="149"/>
      <c r="W28" s="148"/>
      <c r="Y28" s="148"/>
      <c r="Z28" s="148"/>
      <c r="AA28" s="148"/>
      <c r="AC28" s="148"/>
      <c r="AD28" s="148"/>
      <c r="AE28" s="148"/>
      <c r="AF28" s="148"/>
      <c r="AG28" s="149"/>
    </row>
    <row r="29" spans="1:35" ht="9.9499999999999993" customHeight="1" x14ac:dyDescent="0.25">
      <c r="A29" s="12"/>
      <c r="B29" s="13" t="s">
        <v>282</v>
      </c>
      <c r="C29" s="14"/>
      <c r="D29" s="14"/>
      <c r="E29" s="14"/>
      <c r="F29" s="14"/>
      <c r="G29" s="14"/>
      <c r="H29" s="14"/>
      <c r="I29" s="14"/>
      <c r="J29" s="14"/>
      <c r="K29" s="14"/>
      <c r="L29" s="14"/>
      <c r="M29" s="14"/>
      <c r="N29" s="14"/>
      <c r="O29" s="14"/>
      <c r="P29" s="14"/>
      <c r="Q29" s="14"/>
      <c r="R29" s="14"/>
      <c r="T29" s="149"/>
      <c r="U29" s="149"/>
      <c r="V29" s="149"/>
      <c r="W29" s="148"/>
      <c r="Y29" s="148"/>
      <c r="Z29" s="148"/>
      <c r="AA29" s="148"/>
      <c r="AC29" s="148"/>
      <c r="AD29" s="148"/>
      <c r="AE29" s="148"/>
      <c r="AF29" s="148"/>
      <c r="AG29" s="149"/>
    </row>
    <row r="30" spans="1:35" ht="9.9499999999999993" customHeight="1" x14ac:dyDescent="0.25">
      <c r="B30" s="345" t="s">
        <v>283</v>
      </c>
      <c r="C30" s="14"/>
      <c r="D30" s="14"/>
      <c r="E30" s="14"/>
      <c r="F30" s="14"/>
      <c r="G30" s="14"/>
      <c r="H30" s="14"/>
      <c r="I30" s="14"/>
      <c r="J30" s="14"/>
      <c r="K30" s="14"/>
      <c r="L30" s="14"/>
      <c r="M30" s="14"/>
      <c r="N30" s="14"/>
      <c r="O30" s="14"/>
      <c r="P30" s="14"/>
      <c r="Q30" s="14"/>
      <c r="R30" s="14"/>
      <c r="T30" s="149"/>
      <c r="U30" s="149"/>
      <c r="V30" s="149"/>
      <c r="W30" s="148"/>
      <c r="Y30" s="148"/>
      <c r="Z30" s="148"/>
      <c r="AA30" s="148"/>
      <c r="AC30" s="148"/>
      <c r="AD30" s="148"/>
      <c r="AE30" s="148"/>
      <c r="AF30" s="148"/>
      <c r="AG30" s="149"/>
    </row>
    <row r="31" spans="1:35" ht="9.9499999999999993" customHeight="1" x14ac:dyDescent="0.25">
      <c r="B31" s="345" t="s">
        <v>284</v>
      </c>
      <c r="C31" s="14"/>
      <c r="D31" s="14"/>
      <c r="E31" s="14"/>
      <c r="F31" s="14"/>
      <c r="G31" s="14"/>
      <c r="H31" s="14"/>
      <c r="I31" s="14"/>
      <c r="J31" s="14"/>
      <c r="K31" s="14"/>
      <c r="L31" s="14"/>
      <c r="M31" s="14"/>
      <c r="N31" s="14"/>
      <c r="O31" s="14"/>
      <c r="P31" s="14"/>
      <c r="Q31" s="14"/>
      <c r="R31" s="14"/>
      <c r="T31" s="149"/>
      <c r="U31" s="149"/>
      <c r="V31" s="149"/>
      <c r="W31" s="148"/>
      <c r="Y31" s="148"/>
      <c r="Z31" s="148"/>
      <c r="AA31" s="148"/>
      <c r="AC31" s="148"/>
      <c r="AD31" s="148"/>
      <c r="AE31" s="148"/>
      <c r="AF31" s="148"/>
      <c r="AG31" s="149"/>
    </row>
    <row r="32" spans="1:35" ht="9.9499999999999993" customHeight="1" x14ac:dyDescent="0.25">
      <c r="A32" s="167" t="s">
        <v>285</v>
      </c>
      <c r="B32" s="167" t="s">
        <v>286</v>
      </c>
      <c r="C32" s="166"/>
      <c r="D32" s="166"/>
      <c r="E32" s="166"/>
      <c r="F32" s="166"/>
      <c r="G32" s="166"/>
      <c r="H32" s="59"/>
      <c r="I32" s="59"/>
      <c r="J32" s="59"/>
      <c r="K32" s="217"/>
      <c r="L32" s="217"/>
      <c r="M32" s="217"/>
      <c r="N32" s="217"/>
      <c r="O32" s="217"/>
      <c r="P32" s="218"/>
      <c r="Q32" s="217"/>
      <c r="R32" s="217"/>
      <c r="T32" s="149"/>
      <c r="U32" s="149"/>
      <c r="V32" s="149"/>
      <c r="W32" s="148"/>
      <c r="Y32" s="148"/>
      <c r="Z32" s="148"/>
      <c r="AA32" s="148"/>
      <c r="AC32" s="148"/>
      <c r="AD32" s="148"/>
      <c r="AE32" s="148"/>
      <c r="AF32" s="148"/>
      <c r="AG32" s="149"/>
    </row>
    <row r="33" spans="20:35" x14ac:dyDescent="0.25">
      <c r="T33" s="149"/>
      <c r="U33" s="149"/>
      <c r="V33" s="149"/>
      <c r="W33" s="149"/>
      <c r="X33" s="149"/>
      <c r="Y33" s="149"/>
      <c r="Z33" s="149"/>
      <c r="AA33" s="149"/>
      <c r="AB33" s="149"/>
      <c r="AC33" s="149"/>
      <c r="AD33" s="149"/>
      <c r="AE33" s="149"/>
      <c r="AF33" s="149"/>
      <c r="AG33" s="149"/>
      <c r="AH33" s="149"/>
      <c r="AI33" s="149"/>
    </row>
    <row r="34" spans="20:35" x14ac:dyDescent="0.25">
      <c r="T34" s="149"/>
      <c r="U34" s="149"/>
      <c r="V34" s="149"/>
      <c r="W34" s="149"/>
      <c r="X34" s="149"/>
      <c r="Y34" s="149"/>
      <c r="Z34" s="149"/>
      <c r="AA34" s="149"/>
      <c r="AB34" s="149"/>
      <c r="AC34" s="149"/>
      <c r="AD34" s="149"/>
      <c r="AE34" s="149"/>
      <c r="AF34" s="149"/>
      <c r="AG34" s="149"/>
      <c r="AH34" s="149"/>
      <c r="AI34" s="149"/>
    </row>
    <row r="35" spans="20:35" x14ac:dyDescent="0.25">
      <c r="T35" s="149"/>
      <c r="U35" s="149"/>
      <c r="V35" s="149"/>
      <c r="W35" s="149"/>
      <c r="X35" s="149"/>
      <c r="Y35" s="149"/>
      <c r="Z35" s="149"/>
      <c r="AA35" s="149"/>
      <c r="AB35" s="149"/>
      <c r="AC35" s="149"/>
      <c r="AD35" s="149"/>
      <c r="AE35" s="149"/>
      <c r="AF35" s="149"/>
      <c r="AG35" s="149"/>
      <c r="AH35" s="149"/>
      <c r="AI35" s="149"/>
    </row>
    <row r="36" spans="20:35" x14ac:dyDescent="0.25">
      <c r="T36" s="149"/>
      <c r="U36" s="149"/>
      <c r="V36" s="149"/>
      <c r="W36" s="149"/>
      <c r="X36" s="149"/>
      <c r="Y36" s="149"/>
      <c r="Z36" s="149"/>
      <c r="AA36" s="149"/>
      <c r="AB36" s="149"/>
      <c r="AC36" s="149"/>
      <c r="AD36" s="149"/>
      <c r="AE36" s="149"/>
      <c r="AF36" s="149"/>
      <c r="AG36" s="149"/>
      <c r="AH36" s="149"/>
      <c r="AI36" s="149"/>
    </row>
  </sheetData>
  <mergeCells count="7">
    <mergeCell ref="A1:R1"/>
    <mergeCell ref="C2:J2"/>
    <mergeCell ref="K2:R2"/>
    <mergeCell ref="C4:D4"/>
    <mergeCell ref="E4:I4"/>
    <mergeCell ref="K4:L4"/>
    <mergeCell ref="M4:Q4"/>
  </mergeCells>
  <pageMargins left="0.70866141732283472" right="0.70866141732283472" top="0.74803149606299213" bottom="0.74803149606299213" header="0.31496062992125984" footer="0.31496062992125984"/>
  <pageSetup paperSize="9" orientation="landscape" r:id="rId1"/>
  <headerFooter>
    <oddHeader>&amp;LStatistik over den grønne produktion i Danmark</oddHeader>
    <oddFooter>&amp;CSide &amp;P af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view="pageLayout" zoomScale="70" zoomScaleNormal="115" zoomScalePageLayoutView="70" workbookViewId="0">
      <selection activeCell="J27" sqref="J27"/>
    </sheetView>
  </sheetViews>
  <sheetFormatPr defaultRowHeight="15" x14ac:dyDescent="0.25"/>
  <cols>
    <col min="1" max="1" width="5" customWidth="1"/>
    <col min="2" max="2" width="16.7109375" customWidth="1"/>
    <col min="3" max="3" width="8.7109375" customWidth="1"/>
    <col min="4" max="4" width="11" customWidth="1"/>
    <col min="5" max="5" width="7.85546875" customWidth="1"/>
    <col min="6" max="7" width="6.140625" bestFit="1" customWidth="1"/>
    <col min="8" max="8" width="7.85546875" customWidth="1"/>
    <col min="9" max="9" width="7.42578125" customWidth="1"/>
    <col min="10" max="10" width="11" customWidth="1"/>
    <col min="11" max="11" width="9.140625" customWidth="1"/>
    <col min="12" max="12" width="10.42578125" customWidth="1"/>
    <col min="13" max="13" width="6.7109375" bestFit="1" customWidth="1"/>
    <col min="14" max="14" width="4.85546875" customWidth="1"/>
    <col min="15" max="15" width="4.7109375" customWidth="1"/>
    <col min="16" max="16" width="7.7109375" customWidth="1"/>
    <col min="17" max="17" width="6" customWidth="1"/>
    <col min="18" max="18" width="10.5703125" customWidth="1"/>
    <col min="19" max="19" width="11.85546875" bestFit="1" customWidth="1"/>
    <col min="24" max="24" width="11" bestFit="1" customWidth="1"/>
  </cols>
  <sheetData>
    <row r="1" spans="1:33" ht="12.75" customHeight="1" thickBot="1" x14ac:dyDescent="0.3">
      <c r="A1" s="401" t="s">
        <v>110</v>
      </c>
      <c r="B1" s="401"/>
      <c r="C1" s="401"/>
      <c r="D1" s="401"/>
      <c r="E1" s="401"/>
      <c r="F1" s="401"/>
      <c r="G1" s="401"/>
      <c r="H1" s="401"/>
      <c r="I1" s="401"/>
      <c r="J1" s="401"/>
      <c r="K1" s="401"/>
      <c r="L1" s="401"/>
      <c r="M1" s="401"/>
      <c r="N1" s="401"/>
      <c r="O1" s="401"/>
      <c r="P1" s="401"/>
      <c r="Q1" s="401"/>
      <c r="R1" s="401"/>
      <c r="S1" s="149"/>
      <c r="T1" s="149"/>
      <c r="U1" s="149"/>
      <c r="V1" s="149"/>
      <c r="W1" s="149"/>
      <c r="X1" s="149"/>
      <c r="Y1" s="149"/>
      <c r="Z1" s="149"/>
      <c r="AA1" s="149"/>
      <c r="AB1" s="149"/>
      <c r="AC1" s="149"/>
      <c r="AE1" s="149"/>
      <c r="AF1" s="149"/>
      <c r="AG1" s="149"/>
    </row>
    <row r="2" spans="1:33" ht="11.25" customHeight="1" x14ac:dyDescent="0.25">
      <c r="A2" s="69"/>
      <c r="B2" s="73"/>
      <c r="C2" s="407" t="s">
        <v>0</v>
      </c>
      <c r="D2" s="407"/>
      <c r="E2" s="407"/>
      <c r="F2" s="407"/>
      <c r="G2" s="407"/>
      <c r="H2" s="407"/>
      <c r="I2" s="407"/>
      <c r="J2" s="407"/>
      <c r="K2" s="407" t="s">
        <v>67</v>
      </c>
      <c r="L2" s="407"/>
      <c r="M2" s="407"/>
      <c r="N2" s="407"/>
      <c r="O2" s="407"/>
      <c r="P2" s="407"/>
      <c r="Q2" s="407"/>
      <c r="R2" s="407"/>
      <c r="S2" s="149"/>
      <c r="T2" s="149"/>
      <c r="U2" s="149"/>
      <c r="V2" s="149"/>
      <c r="W2" s="149"/>
      <c r="X2" s="149"/>
      <c r="Y2" s="149"/>
      <c r="Z2" s="149"/>
      <c r="AA2" s="149"/>
      <c r="AB2" s="149"/>
      <c r="AC2" s="149"/>
      <c r="AE2" s="149"/>
      <c r="AF2" s="149"/>
      <c r="AG2" s="149"/>
    </row>
    <row r="3" spans="1:33" ht="15" customHeight="1" x14ac:dyDescent="0.25">
      <c r="A3" s="20" t="s">
        <v>2</v>
      </c>
      <c r="B3" s="74" t="s">
        <v>114</v>
      </c>
      <c r="C3" s="22" t="s">
        <v>4</v>
      </c>
      <c r="D3" s="22" t="s">
        <v>5</v>
      </c>
      <c r="E3" s="70" t="s">
        <v>6</v>
      </c>
      <c r="F3" s="22" t="s">
        <v>7</v>
      </c>
      <c r="G3" s="22" t="s">
        <v>8</v>
      </c>
      <c r="H3" s="23" t="s">
        <v>9</v>
      </c>
      <c r="I3" s="22" t="s">
        <v>10</v>
      </c>
      <c r="J3" s="71" t="s">
        <v>11</v>
      </c>
      <c r="K3" s="22" t="s">
        <v>4</v>
      </c>
      <c r="L3" s="22" t="s">
        <v>5</v>
      </c>
      <c r="M3" s="70" t="s">
        <v>6</v>
      </c>
      <c r="N3" s="22" t="s">
        <v>7</v>
      </c>
      <c r="O3" s="22" t="s">
        <v>8</v>
      </c>
      <c r="P3" s="23" t="s">
        <v>9</v>
      </c>
      <c r="Q3" s="22" t="s">
        <v>10</v>
      </c>
      <c r="R3" s="71" t="s">
        <v>11</v>
      </c>
      <c r="S3" s="149"/>
      <c r="T3" s="149"/>
      <c r="U3" s="149"/>
      <c r="V3" s="149"/>
      <c r="W3" s="149"/>
      <c r="X3" s="149"/>
      <c r="Y3" s="149"/>
      <c r="Z3" s="149"/>
      <c r="AA3" s="149"/>
      <c r="AB3" s="149"/>
      <c r="AC3" s="149"/>
      <c r="AE3" s="149"/>
      <c r="AF3" s="149"/>
      <c r="AG3" s="149"/>
    </row>
    <row r="4" spans="1:33" ht="12" customHeight="1" x14ac:dyDescent="0.25">
      <c r="A4" s="75"/>
      <c r="B4" s="75"/>
      <c r="C4" s="404" t="s">
        <v>12</v>
      </c>
      <c r="D4" s="405"/>
      <c r="E4" s="406" t="s">
        <v>13</v>
      </c>
      <c r="F4" s="405"/>
      <c r="G4" s="405"/>
      <c r="H4" s="405"/>
      <c r="I4" s="405"/>
      <c r="J4" s="76" t="s">
        <v>14</v>
      </c>
      <c r="K4" s="404" t="s">
        <v>12</v>
      </c>
      <c r="L4" s="405"/>
      <c r="M4" s="406" t="s">
        <v>13</v>
      </c>
      <c r="N4" s="405"/>
      <c r="O4" s="405"/>
      <c r="P4" s="405"/>
      <c r="Q4" s="405"/>
      <c r="R4" s="76" t="s">
        <v>14</v>
      </c>
      <c r="S4" s="149"/>
      <c r="T4" s="149"/>
      <c r="U4" s="149"/>
      <c r="V4" s="149"/>
      <c r="W4" s="149"/>
      <c r="X4" s="149"/>
      <c r="Y4" s="149"/>
      <c r="Z4" s="149"/>
      <c r="AA4" s="149"/>
      <c r="AB4" s="149"/>
      <c r="AC4" s="149"/>
      <c r="AE4" s="149"/>
      <c r="AF4" s="149"/>
      <c r="AG4" s="149"/>
    </row>
    <row r="5" spans="1:33" ht="19.5" customHeight="1" x14ac:dyDescent="0.25">
      <c r="A5" s="1" t="s">
        <v>15</v>
      </c>
      <c r="B5" s="365" t="s">
        <v>16</v>
      </c>
      <c r="C5" s="286">
        <v>12269</v>
      </c>
      <c r="D5" s="281">
        <v>29467</v>
      </c>
      <c r="E5" s="282">
        <v>75.936417207999995</v>
      </c>
      <c r="F5" s="283">
        <v>3.273809</v>
      </c>
      <c r="G5" s="283">
        <v>1.9049609999999999</v>
      </c>
      <c r="H5" s="163" t="s">
        <v>219</v>
      </c>
      <c r="I5" s="279" t="s">
        <v>219</v>
      </c>
      <c r="J5" s="165" t="s">
        <v>219</v>
      </c>
      <c r="K5" s="286">
        <v>3121</v>
      </c>
      <c r="L5" s="281">
        <v>3629.2870000000212</v>
      </c>
      <c r="M5" s="292">
        <v>9.8154471514930002</v>
      </c>
      <c r="N5" s="284">
        <v>0.117101408</v>
      </c>
      <c r="O5" s="283">
        <v>0.22349512099999999</v>
      </c>
      <c r="P5" s="163" t="s">
        <v>219</v>
      </c>
      <c r="Q5" s="279" t="s">
        <v>219</v>
      </c>
      <c r="R5" s="165" t="s">
        <v>219</v>
      </c>
      <c r="S5" s="149"/>
      <c r="T5" s="149"/>
      <c r="U5" s="149"/>
      <c r="V5" s="149"/>
      <c r="W5" s="149"/>
      <c r="X5" s="149"/>
      <c r="Y5" s="149"/>
      <c r="Z5" s="149"/>
      <c r="AA5" s="149"/>
      <c r="AB5" s="149"/>
      <c r="AC5" s="149"/>
      <c r="AE5" s="149"/>
      <c r="AF5" s="149"/>
      <c r="AG5" s="149"/>
    </row>
    <row r="6" spans="1:33" ht="23.1" customHeight="1" x14ac:dyDescent="0.25">
      <c r="A6" s="1" t="s">
        <v>17</v>
      </c>
      <c r="B6" s="365" t="s">
        <v>18</v>
      </c>
      <c r="C6" s="337">
        <v>1404</v>
      </c>
      <c r="D6" s="281">
        <v>59564</v>
      </c>
      <c r="E6" s="282">
        <v>169.893033</v>
      </c>
      <c r="F6" s="283">
        <v>69.317025999999998</v>
      </c>
      <c r="G6" s="283">
        <v>24.016573999999999</v>
      </c>
      <c r="H6" s="283">
        <v>34.787356000000003</v>
      </c>
      <c r="I6" s="289">
        <v>64.391375999999994</v>
      </c>
      <c r="J6" s="285">
        <v>584033.24155530194</v>
      </c>
      <c r="K6" s="286">
        <v>46</v>
      </c>
      <c r="L6" s="281">
        <v>75.556000000000012</v>
      </c>
      <c r="M6" s="292">
        <v>0.233546263</v>
      </c>
      <c r="N6" s="284">
        <v>5.0188605999999997E-2</v>
      </c>
      <c r="O6" s="283">
        <v>2.8692255E-2</v>
      </c>
      <c r="P6" s="283">
        <v>4.7843718E-2</v>
      </c>
      <c r="Q6" s="289">
        <v>7.6794613000000012E-2</v>
      </c>
      <c r="R6" s="285">
        <v>633221.9545767376</v>
      </c>
      <c r="S6" s="149"/>
      <c r="T6" s="149"/>
      <c r="U6" s="149"/>
      <c r="V6" s="149"/>
      <c r="W6" s="149"/>
      <c r="X6" s="149"/>
      <c r="Y6" s="149"/>
      <c r="Z6" s="149"/>
      <c r="AA6" s="149"/>
      <c r="AB6" s="149"/>
      <c r="AC6" s="149"/>
      <c r="AE6" s="149"/>
      <c r="AF6" s="149"/>
      <c r="AG6" s="149"/>
    </row>
    <row r="7" spans="1:33" ht="15" customHeight="1" x14ac:dyDescent="0.25">
      <c r="A7" s="1" t="s">
        <v>19</v>
      </c>
      <c r="B7" s="365" t="s">
        <v>20</v>
      </c>
      <c r="C7" s="286">
        <v>485</v>
      </c>
      <c r="D7" s="281">
        <v>6642</v>
      </c>
      <c r="E7" s="282">
        <v>11.144932000000001</v>
      </c>
      <c r="F7" s="283">
        <v>5.7397</v>
      </c>
      <c r="G7" s="283">
        <v>4.1072980000000001</v>
      </c>
      <c r="H7" s="283">
        <v>3.1950400000000001</v>
      </c>
      <c r="I7" s="289">
        <v>3.7280379999999997</v>
      </c>
      <c r="J7" s="285">
        <v>481035.83258054807</v>
      </c>
      <c r="K7" s="286">
        <v>108</v>
      </c>
      <c r="L7" s="281">
        <v>773.197</v>
      </c>
      <c r="M7" s="292">
        <v>1.738064695</v>
      </c>
      <c r="N7" s="284">
        <v>1.2317051130000001</v>
      </c>
      <c r="O7" s="283">
        <v>0.47338662300000001</v>
      </c>
      <c r="P7" s="283">
        <v>0.46095939699999999</v>
      </c>
      <c r="Q7" s="289">
        <v>1.325727374</v>
      </c>
      <c r="R7" s="285">
        <v>596173.28701482294</v>
      </c>
      <c r="S7" s="149"/>
      <c r="T7" s="149"/>
      <c r="U7" s="149"/>
      <c r="V7" s="149"/>
      <c r="W7" s="149"/>
      <c r="X7" s="149"/>
      <c r="Y7" s="149"/>
      <c r="Z7" s="149"/>
      <c r="AA7" s="149"/>
      <c r="AB7" s="149"/>
      <c r="AC7" s="149"/>
      <c r="AE7" s="149"/>
      <c r="AF7" s="149"/>
      <c r="AG7" s="149"/>
    </row>
    <row r="8" spans="1:33" ht="21.75" customHeight="1" x14ac:dyDescent="0.25">
      <c r="A8" s="1" t="s">
        <v>275</v>
      </c>
      <c r="B8" s="365" t="s">
        <v>78</v>
      </c>
      <c r="C8" s="186">
        <v>1229</v>
      </c>
      <c r="D8" s="324">
        <v>28089</v>
      </c>
      <c r="E8" s="325">
        <v>54.194606</v>
      </c>
      <c r="F8" s="326">
        <v>12.854974</v>
      </c>
      <c r="G8" s="326">
        <v>16.002936999999999</v>
      </c>
      <c r="H8" s="326">
        <v>14.003501</v>
      </c>
      <c r="I8" s="289">
        <v>16.892989</v>
      </c>
      <c r="J8" s="285">
        <v>498540.38947630743</v>
      </c>
      <c r="K8" s="186">
        <v>248</v>
      </c>
      <c r="L8" s="324">
        <v>4786.4850000000024</v>
      </c>
      <c r="M8" s="292">
        <v>6.5945832720000004</v>
      </c>
      <c r="N8" s="335">
        <v>1.044474379</v>
      </c>
      <c r="O8" s="326">
        <v>1.3426278149999999</v>
      </c>
      <c r="P8" s="326">
        <v>2.3082187279999999</v>
      </c>
      <c r="Q8" s="289">
        <v>1.8825384730000005</v>
      </c>
      <c r="R8" s="285">
        <v>482236.69937333948</v>
      </c>
      <c r="S8" s="149"/>
      <c r="T8" s="149"/>
      <c r="U8" s="149"/>
      <c r="V8" s="149"/>
      <c r="W8" s="149"/>
      <c r="X8" s="149"/>
      <c r="Y8" s="149"/>
      <c r="Z8" s="149"/>
      <c r="AA8" s="149"/>
      <c r="AB8" s="149"/>
      <c r="AC8" s="149"/>
      <c r="AE8" s="149"/>
      <c r="AF8" s="149"/>
      <c r="AG8" s="149"/>
    </row>
    <row r="9" spans="1:33" ht="15" customHeight="1" x14ac:dyDescent="0.25">
      <c r="A9" s="1" t="s">
        <v>276</v>
      </c>
      <c r="B9" s="365" t="s">
        <v>277</v>
      </c>
      <c r="C9" s="286">
        <v>231</v>
      </c>
      <c r="D9" s="281">
        <v>29078</v>
      </c>
      <c r="E9" s="282">
        <v>73.801474999999996</v>
      </c>
      <c r="F9" s="283">
        <v>41.032780000000002</v>
      </c>
      <c r="G9" s="283">
        <v>15.081963</v>
      </c>
      <c r="H9" s="283">
        <v>31.133851</v>
      </c>
      <c r="I9" s="289">
        <v>115.454583</v>
      </c>
      <c r="J9" s="285">
        <v>1070701.2518054887</v>
      </c>
      <c r="K9" s="286">
        <v>70</v>
      </c>
      <c r="L9" s="281">
        <v>502.15900000000028</v>
      </c>
      <c r="M9" s="292">
        <v>1.016202131</v>
      </c>
      <c r="N9" s="284">
        <v>0.178232163</v>
      </c>
      <c r="O9" s="283">
        <v>0.337800989</v>
      </c>
      <c r="P9" s="283">
        <v>0.30197316299999999</v>
      </c>
      <c r="Q9" s="289">
        <v>0.392625275</v>
      </c>
      <c r="R9" s="285">
        <v>601349.69800401828</v>
      </c>
      <c r="S9" s="149"/>
      <c r="T9" s="149"/>
      <c r="U9" s="149"/>
      <c r="V9" s="149"/>
      <c r="W9" s="149"/>
      <c r="X9" s="149"/>
      <c r="Y9" s="149"/>
      <c r="Z9" s="149"/>
      <c r="AA9" s="149"/>
      <c r="AB9" s="149"/>
      <c r="AC9" s="149"/>
      <c r="AE9" s="149"/>
      <c r="AF9" s="149"/>
      <c r="AG9" s="149"/>
    </row>
    <row r="10" spans="1:33" ht="18.75" customHeight="1" x14ac:dyDescent="0.25">
      <c r="A10" s="1" t="s">
        <v>26</v>
      </c>
      <c r="B10" s="365" t="s">
        <v>27</v>
      </c>
      <c r="C10" s="286">
        <v>841</v>
      </c>
      <c r="D10" s="281">
        <v>34338</v>
      </c>
      <c r="E10" s="282">
        <v>55.58276</v>
      </c>
      <c r="F10" s="283">
        <v>18.657515</v>
      </c>
      <c r="G10" s="283">
        <v>10.110776</v>
      </c>
      <c r="H10" s="283">
        <v>20.912887000000001</v>
      </c>
      <c r="I10" s="289">
        <v>28.145368000000001</v>
      </c>
      <c r="J10" s="285">
        <v>609030.43275671278</v>
      </c>
      <c r="K10" s="286">
        <v>476</v>
      </c>
      <c r="L10" s="281">
        <v>13519.041000000007</v>
      </c>
      <c r="M10" s="292">
        <v>21.698502583</v>
      </c>
      <c r="N10" s="284">
        <v>6.971721713</v>
      </c>
      <c r="O10" s="283">
        <v>4.0700604240000002</v>
      </c>
      <c r="P10" s="283">
        <v>7.7246635809999997</v>
      </c>
      <c r="Q10" s="289">
        <v>10.409818850999994</v>
      </c>
      <c r="R10" s="285">
        <v>571391.38648961834</v>
      </c>
      <c r="S10" s="149"/>
      <c r="T10" s="149"/>
      <c r="U10" s="149"/>
      <c r="V10" s="149"/>
      <c r="W10" s="149"/>
      <c r="X10" s="149"/>
      <c r="Y10" s="149"/>
      <c r="Z10" s="149"/>
      <c r="AA10" s="149"/>
      <c r="AB10" s="149"/>
      <c r="AC10" s="149"/>
      <c r="AE10" s="149"/>
      <c r="AF10" s="149"/>
      <c r="AG10" s="149"/>
    </row>
    <row r="11" spans="1:33" ht="15" customHeight="1" x14ac:dyDescent="0.25">
      <c r="A11" s="1" t="s">
        <v>28</v>
      </c>
      <c r="B11" s="365" t="s">
        <v>29</v>
      </c>
      <c r="C11" s="286">
        <v>2340</v>
      </c>
      <c r="D11" s="281">
        <v>46057</v>
      </c>
      <c r="E11" s="282">
        <v>65.205303000000001</v>
      </c>
      <c r="F11" s="283">
        <v>22.011189999999999</v>
      </c>
      <c r="G11" s="283">
        <v>13.459486</v>
      </c>
      <c r="H11" s="283">
        <v>24.432736999999999</v>
      </c>
      <c r="I11" s="289">
        <v>21.581927</v>
      </c>
      <c r="J11" s="285">
        <v>530489.11131858348</v>
      </c>
      <c r="K11" s="286">
        <v>562</v>
      </c>
      <c r="L11" s="281">
        <v>4562.2070000000058</v>
      </c>
      <c r="M11" s="292">
        <v>5.848922322</v>
      </c>
      <c r="N11" s="284">
        <v>2.1287903529999999</v>
      </c>
      <c r="O11" s="283">
        <v>0.77394312899999995</v>
      </c>
      <c r="P11" s="283">
        <v>2.2475747290000001</v>
      </c>
      <c r="Q11" s="289">
        <v>1.851791214000001</v>
      </c>
      <c r="R11" s="285">
        <v>492650.75631158275</v>
      </c>
      <c r="S11" s="149"/>
      <c r="T11" s="149"/>
      <c r="U11" s="149"/>
      <c r="V11" s="149"/>
      <c r="W11" s="149"/>
      <c r="X11" s="149"/>
      <c r="Y11" s="149"/>
      <c r="Z11" s="149"/>
      <c r="AA11" s="149"/>
      <c r="AB11" s="149"/>
      <c r="AC11" s="149"/>
      <c r="AE11" s="149"/>
      <c r="AF11" s="149"/>
      <c r="AG11" s="149"/>
    </row>
    <row r="12" spans="1:33" ht="15.95" customHeight="1" x14ac:dyDescent="0.25">
      <c r="A12" s="1" t="s">
        <v>30</v>
      </c>
      <c r="B12" s="365" t="s">
        <v>31</v>
      </c>
      <c r="C12" s="286">
        <v>398</v>
      </c>
      <c r="D12" s="281">
        <v>18816</v>
      </c>
      <c r="E12" s="282">
        <v>28.989737000000002</v>
      </c>
      <c r="F12" s="283">
        <v>20.357702</v>
      </c>
      <c r="G12" s="283">
        <v>6.0704919999999998</v>
      </c>
      <c r="H12" s="283">
        <v>11.455595000000001</v>
      </c>
      <c r="I12" s="289">
        <v>39.098897999999998</v>
      </c>
      <c r="J12" s="285">
        <v>608822.01318027219</v>
      </c>
      <c r="K12" s="286">
        <v>128</v>
      </c>
      <c r="L12" s="281">
        <v>1752.1849999999999</v>
      </c>
      <c r="M12" s="292">
        <v>2.3977932719999999</v>
      </c>
      <c r="N12" s="284">
        <v>1.7569682</v>
      </c>
      <c r="O12" s="283">
        <v>0.53771505799999997</v>
      </c>
      <c r="P12" s="283">
        <v>0.93943686599999998</v>
      </c>
      <c r="Q12" s="289">
        <v>3.504891593</v>
      </c>
      <c r="R12" s="285">
        <v>536151.64266330318</v>
      </c>
      <c r="S12" s="149"/>
      <c r="T12" s="149"/>
      <c r="U12" s="149"/>
      <c r="V12" s="149"/>
      <c r="W12" s="149"/>
      <c r="X12" s="149"/>
      <c r="Y12" s="149"/>
      <c r="Z12" s="149"/>
      <c r="AA12" s="149"/>
      <c r="AB12" s="149"/>
      <c r="AC12" s="149"/>
      <c r="AE12" s="149"/>
      <c r="AF12" s="149"/>
      <c r="AG12" s="149"/>
    </row>
    <row r="13" spans="1:33" ht="15" customHeight="1" x14ac:dyDescent="0.25">
      <c r="A13" s="1" t="s">
        <v>32</v>
      </c>
      <c r="B13" s="365" t="s">
        <v>33</v>
      </c>
      <c r="C13" s="286">
        <v>305</v>
      </c>
      <c r="D13" s="281">
        <v>13225</v>
      </c>
      <c r="E13" s="282">
        <v>21.667290000000001</v>
      </c>
      <c r="F13" s="283">
        <v>11.501899</v>
      </c>
      <c r="G13" s="283">
        <v>6.70099</v>
      </c>
      <c r="H13" s="283">
        <v>7.4295629999999999</v>
      </c>
      <c r="I13" s="289">
        <v>5.7643089999999999</v>
      </c>
      <c r="J13" s="285">
        <v>561781.70132325147</v>
      </c>
      <c r="K13" s="286">
        <v>102</v>
      </c>
      <c r="L13" s="281">
        <v>2359.608999999999</v>
      </c>
      <c r="M13" s="292">
        <v>3.973793422</v>
      </c>
      <c r="N13" s="284">
        <v>3.0001467220000002</v>
      </c>
      <c r="O13" s="283">
        <v>1.1228820420000001</v>
      </c>
      <c r="P13" s="283">
        <v>1.3678140990000001</v>
      </c>
      <c r="Q13" s="289">
        <v>1.4735749939999989</v>
      </c>
      <c r="R13" s="285">
        <v>579678.28525827813</v>
      </c>
      <c r="S13" s="149"/>
      <c r="T13" s="149"/>
      <c r="U13" s="149"/>
      <c r="V13" s="149"/>
      <c r="W13" s="149"/>
      <c r="X13" s="149"/>
      <c r="Y13" s="149"/>
      <c r="Z13" s="149"/>
      <c r="AA13" s="149"/>
      <c r="AB13" s="149"/>
      <c r="AC13" s="149"/>
      <c r="AE13" s="149"/>
      <c r="AF13" s="149"/>
      <c r="AG13" s="149"/>
    </row>
    <row r="14" spans="1:33" ht="15" customHeight="1" x14ac:dyDescent="0.25">
      <c r="A14" s="1" t="s">
        <v>34</v>
      </c>
      <c r="B14" s="365" t="s">
        <v>35</v>
      </c>
      <c r="C14" s="286">
        <v>1258</v>
      </c>
      <c r="D14" s="281">
        <v>68025</v>
      </c>
      <c r="E14" s="282">
        <v>140.07905199999999</v>
      </c>
      <c r="F14" s="283">
        <v>97.077669</v>
      </c>
      <c r="G14" s="283">
        <v>31.187760000000001</v>
      </c>
      <c r="H14" s="283">
        <v>39.571404000000001</v>
      </c>
      <c r="I14" s="289">
        <v>39.875370000000004</v>
      </c>
      <c r="J14" s="285">
        <v>581718.54465270124</v>
      </c>
      <c r="K14" s="286">
        <v>510</v>
      </c>
      <c r="L14" s="281">
        <v>18600.464000000007</v>
      </c>
      <c r="M14" s="292">
        <v>52.347361610999997</v>
      </c>
      <c r="N14" s="284">
        <v>43.034702396</v>
      </c>
      <c r="O14" s="283">
        <v>13.205225858</v>
      </c>
      <c r="P14" s="283">
        <v>11.560162979999999</v>
      </c>
      <c r="Q14" s="289">
        <v>11.863415355000001</v>
      </c>
      <c r="R14" s="285">
        <v>621498.6346577158</v>
      </c>
      <c r="S14" s="149"/>
      <c r="T14" s="149"/>
      <c r="U14" s="149"/>
      <c r="V14" s="149"/>
      <c r="W14" s="149"/>
      <c r="X14" s="149"/>
      <c r="Y14" s="149"/>
      <c r="Z14" s="149"/>
      <c r="AA14" s="149"/>
      <c r="AB14" s="149"/>
      <c r="AC14" s="149"/>
      <c r="AE14" s="149"/>
      <c r="AF14" s="149"/>
      <c r="AG14" s="149"/>
    </row>
    <row r="15" spans="1:33" ht="15.95" customHeight="1" x14ac:dyDescent="0.25">
      <c r="A15" s="1" t="s">
        <v>36</v>
      </c>
      <c r="B15" s="365" t="s">
        <v>37</v>
      </c>
      <c r="C15" s="286">
        <v>219</v>
      </c>
      <c r="D15" s="281">
        <v>11097</v>
      </c>
      <c r="E15" s="282">
        <v>17.103366000000001</v>
      </c>
      <c r="F15" s="283">
        <v>13.112519000000001</v>
      </c>
      <c r="G15" s="283">
        <v>6.7078550000000003</v>
      </c>
      <c r="H15" s="283">
        <v>4.6238070000000002</v>
      </c>
      <c r="I15" s="289">
        <v>4.0762970000000003</v>
      </c>
      <c r="J15" s="285">
        <v>416671.8031900514</v>
      </c>
      <c r="K15" s="286">
        <v>61</v>
      </c>
      <c r="L15" s="281">
        <v>1589.0639999999999</v>
      </c>
      <c r="M15" s="292">
        <v>2.0772792870000001</v>
      </c>
      <c r="N15" s="284">
        <v>1.5662961209999999</v>
      </c>
      <c r="O15" s="283">
        <v>0.45664049099999998</v>
      </c>
      <c r="P15" s="283">
        <v>0.87045278500000001</v>
      </c>
      <c r="Q15" s="289">
        <v>0.65420407200000008</v>
      </c>
      <c r="R15" s="285">
        <v>547777.04673946439</v>
      </c>
      <c r="S15" s="149"/>
      <c r="T15" s="149"/>
      <c r="U15" s="149"/>
      <c r="V15" s="149"/>
      <c r="W15" s="149"/>
      <c r="X15" s="149"/>
      <c r="Y15" s="149"/>
      <c r="Z15" s="149"/>
      <c r="AA15" s="149"/>
      <c r="AB15" s="149"/>
      <c r="AC15" s="149"/>
      <c r="AE15" s="149"/>
      <c r="AF15" s="149"/>
      <c r="AG15" s="149"/>
    </row>
    <row r="16" spans="1:33" ht="15.95" customHeight="1" x14ac:dyDescent="0.25">
      <c r="A16" s="1" t="s">
        <v>38</v>
      </c>
      <c r="B16" s="365" t="s">
        <v>39</v>
      </c>
      <c r="C16" s="286">
        <v>1930</v>
      </c>
      <c r="D16" s="281">
        <v>32473</v>
      </c>
      <c r="E16" s="282">
        <v>51.072907000000001</v>
      </c>
      <c r="F16" s="283">
        <v>21.936640000000001</v>
      </c>
      <c r="G16" s="283">
        <v>9.3970540000000007</v>
      </c>
      <c r="H16" s="283">
        <v>19.632318999999999</v>
      </c>
      <c r="I16" s="289">
        <v>12.809509</v>
      </c>
      <c r="J16" s="285">
        <v>604573.61500323343</v>
      </c>
      <c r="K16" s="286">
        <v>275</v>
      </c>
      <c r="L16" s="281">
        <v>807.26499999999953</v>
      </c>
      <c r="M16" s="292">
        <v>1.2899795869999999</v>
      </c>
      <c r="N16" s="284">
        <v>0.32576509300000001</v>
      </c>
      <c r="O16" s="283">
        <v>0.136249858</v>
      </c>
      <c r="P16" s="283">
        <v>0.44940365500000001</v>
      </c>
      <c r="Q16" s="289">
        <v>0.22476772700000008</v>
      </c>
      <c r="R16" s="285">
        <v>556699.04554266599</v>
      </c>
      <c r="S16" s="149"/>
      <c r="T16" s="149"/>
      <c r="U16" s="149"/>
      <c r="V16" s="149"/>
      <c r="W16" s="149"/>
      <c r="X16" s="149"/>
      <c r="Y16" s="149"/>
      <c r="Z16" s="149"/>
      <c r="AA16" s="149"/>
      <c r="AB16" s="149"/>
      <c r="AC16" s="149"/>
      <c r="AE16" s="149"/>
      <c r="AF16" s="149"/>
      <c r="AG16" s="149"/>
    </row>
    <row r="17" spans="1:35" ht="15.95" customHeight="1" x14ac:dyDescent="0.25">
      <c r="A17" s="1" t="s">
        <v>40</v>
      </c>
      <c r="B17" s="365" t="s">
        <v>41</v>
      </c>
      <c r="C17" s="286">
        <v>454</v>
      </c>
      <c r="D17" s="281">
        <v>11083</v>
      </c>
      <c r="E17" s="282">
        <v>70.583830036999998</v>
      </c>
      <c r="F17" s="283">
        <v>7.870573169</v>
      </c>
      <c r="G17" s="283">
        <v>13.251562</v>
      </c>
      <c r="H17" s="283">
        <v>15.346969755</v>
      </c>
      <c r="I17" s="373" t="s">
        <v>219</v>
      </c>
      <c r="J17" s="285">
        <v>1384730.6464856085</v>
      </c>
      <c r="K17" s="286">
        <v>371</v>
      </c>
      <c r="L17" s="281">
        <v>2898.3580000000011</v>
      </c>
      <c r="M17" s="292">
        <v>33.308550814757005</v>
      </c>
      <c r="N17" s="284">
        <v>6.3127281256509997</v>
      </c>
      <c r="O17" s="283">
        <v>7.2946623209999997</v>
      </c>
      <c r="P17" s="283">
        <v>4.5439537688569986</v>
      </c>
      <c r="Q17" s="373" t="s">
        <v>219</v>
      </c>
      <c r="R17" s="285">
        <v>1567768.2911693437</v>
      </c>
      <c r="S17" s="149"/>
      <c r="T17" s="149"/>
      <c r="U17" s="149"/>
      <c r="V17" s="149"/>
      <c r="W17" s="149"/>
      <c r="X17" s="149"/>
      <c r="Y17" s="149"/>
      <c r="Z17" s="149"/>
      <c r="AA17" s="149"/>
      <c r="AB17" s="149"/>
      <c r="AC17" s="149"/>
      <c r="AE17" s="149"/>
      <c r="AF17" s="149"/>
      <c r="AG17" s="149"/>
    </row>
    <row r="18" spans="1:35" ht="13.5" customHeight="1" x14ac:dyDescent="0.25">
      <c r="A18" s="1" t="s">
        <v>42</v>
      </c>
      <c r="B18" s="365" t="s">
        <v>43</v>
      </c>
      <c r="C18" s="286">
        <v>410</v>
      </c>
      <c r="D18" s="281">
        <v>8848</v>
      </c>
      <c r="E18" s="282">
        <v>18.112368744000001</v>
      </c>
      <c r="F18" s="283">
        <v>4.4694320000000003</v>
      </c>
      <c r="G18" s="283">
        <v>0.93629399999999996</v>
      </c>
      <c r="H18" s="283">
        <v>7.7163007029999999</v>
      </c>
      <c r="I18" s="289">
        <v>1.283342</v>
      </c>
      <c r="J18" s="285">
        <v>872095.46824141056</v>
      </c>
      <c r="K18" s="286">
        <v>251</v>
      </c>
      <c r="L18" s="281">
        <v>2758.733999999999</v>
      </c>
      <c r="M18" s="292">
        <v>8.9828437944870014</v>
      </c>
      <c r="N18" s="284">
        <v>4.2280901350000004</v>
      </c>
      <c r="O18" s="283">
        <v>0.76652372700000004</v>
      </c>
      <c r="P18" s="283">
        <v>2.5551019884049992</v>
      </c>
      <c r="Q18" s="289">
        <v>0.88185292599999998</v>
      </c>
      <c r="R18" s="285">
        <v>926186.42768929515</v>
      </c>
      <c r="S18" s="149"/>
      <c r="AE18" s="148"/>
      <c r="AF18" s="148"/>
      <c r="AG18" s="149"/>
    </row>
    <row r="19" spans="1:35" ht="15.95" customHeight="1" x14ac:dyDescent="0.25">
      <c r="A19" s="1" t="s">
        <v>44</v>
      </c>
      <c r="B19" s="365" t="s">
        <v>45</v>
      </c>
      <c r="C19" s="286">
        <v>18664</v>
      </c>
      <c r="D19" s="281">
        <v>161695</v>
      </c>
      <c r="E19" s="282">
        <v>218.45877899999999</v>
      </c>
      <c r="F19" s="283">
        <v>2.530742</v>
      </c>
      <c r="G19" s="283">
        <v>1.207214</v>
      </c>
      <c r="H19" s="283">
        <v>78.355078000000006</v>
      </c>
      <c r="I19" s="289">
        <v>39.83963</v>
      </c>
      <c r="J19" s="285">
        <v>484585.65818361734</v>
      </c>
      <c r="K19" s="286">
        <v>6248</v>
      </c>
      <c r="L19" s="281">
        <v>19776.387999999941</v>
      </c>
      <c r="M19" s="292">
        <v>25.930012868999999</v>
      </c>
      <c r="N19" s="284">
        <v>0.49822701200000002</v>
      </c>
      <c r="O19" s="283">
        <v>0.39585060100000002</v>
      </c>
      <c r="P19" s="283">
        <v>9.4227713210000008</v>
      </c>
      <c r="Q19" s="289">
        <v>5.8013848410000115</v>
      </c>
      <c r="R19" s="285">
        <v>476465.73889023764</v>
      </c>
      <c r="S19" s="149"/>
      <c r="AE19" s="148"/>
      <c r="AF19" s="148"/>
      <c r="AG19" s="149"/>
    </row>
    <row r="20" spans="1:35" ht="15.95" customHeight="1" x14ac:dyDescent="0.25">
      <c r="A20" s="1" t="s">
        <v>46</v>
      </c>
      <c r="B20" s="365" t="s">
        <v>47</v>
      </c>
      <c r="C20" s="286">
        <v>30137</v>
      </c>
      <c r="D20" s="281">
        <v>331967</v>
      </c>
      <c r="E20" s="282">
        <v>1154.6603720000001</v>
      </c>
      <c r="F20" s="283">
        <v>189.181456</v>
      </c>
      <c r="G20" s="283">
        <v>298.02655900000002</v>
      </c>
      <c r="H20" s="283">
        <v>172.25855899999999</v>
      </c>
      <c r="I20" s="289">
        <v>223.518586</v>
      </c>
      <c r="J20" s="285">
        <v>518902.65899923787</v>
      </c>
      <c r="K20" s="286">
        <v>3988</v>
      </c>
      <c r="L20" s="281">
        <v>18181.820000000003</v>
      </c>
      <c r="M20" s="292">
        <v>59.367818814000003</v>
      </c>
      <c r="N20" s="284">
        <v>7.6009950919999998</v>
      </c>
      <c r="O20" s="283">
        <v>13.950649598</v>
      </c>
      <c r="P20" s="283">
        <v>9.6958733969999997</v>
      </c>
      <c r="Q20" s="289">
        <v>11.436688119000015</v>
      </c>
      <c r="R20" s="285">
        <v>533272.98350770155</v>
      </c>
      <c r="S20" s="149"/>
      <c r="AE20" s="148"/>
      <c r="AF20" s="148"/>
      <c r="AG20" s="149"/>
    </row>
    <row r="21" spans="1:35" ht="13.5" customHeight="1" x14ac:dyDescent="0.25">
      <c r="A21" s="1" t="s">
        <v>48</v>
      </c>
      <c r="B21" s="365" t="s">
        <v>49</v>
      </c>
      <c r="C21" s="286">
        <v>7148</v>
      </c>
      <c r="D21" s="281">
        <v>130355</v>
      </c>
      <c r="E21" s="282">
        <v>348.48948994300002</v>
      </c>
      <c r="F21" s="283">
        <v>192.92541168700001</v>
      </c>
      <c r="G21" s="283">
        <v>13.836925000000001</v>
      </c>
      <c r="H21" s="283">
        <v>80.166615233000002</v>
      </c>
      <c r="I21" s="289">
        <v>235.226596</v>
      </c>
      <c r="J21" s="285">
        <v>614986.88376356871</v>
      </c>
      <c r="K21" s="286">
        <v>1104</v>
      </c>
      <c r="L21" s="281">
        <v>6993.079999999999</v>
      </c>
      <c r="M21" s="292">
        <v>11.280164052272999</v>
      </c>
      <c r="N21" s="284">
        <v>2.5974525033739999</v>
      </c>
      <c r="O21" s="283">
        <v>0.63128096</v>
      </c>
      <c r="P21" s="283">
        <v>4.0921164067209999</v>
      </c>
      <c r="Q21" s="289">
        <v>4.4949028869999985</v>
      </c>
      <c r="R21" s="285">
        <v>585166.53702245664</v>
      </c>
      <c r="S21" s="149"/>
      <c r="AE21" s="148"/>
      <c r="AF21" s="148"/>
      <c r="AG21" s="149"/>
    </row>
    <row r="22" spans="1:35" ht="15.95" customHeight="1" x14ac:dyDescent="0.25">
      <c r="A22" s="1" t="s">
        <v>50</v>
      </c>
      <c r="B22" s="365" t="s">
        <v>51</v>
      </c>
      <c r="C22" s="286">
        <v>7567</v>
      </c>
      <c r="D22" s="281">
        <v>46715</v>
      </c>
      <c r="E22" s="282">
        <v>41.341543000000001</v>
      </c>
      <c r="F22" s="283">
        <v>0.85350099999999995</v>
      </c>
      <c r="G22" s="283">
        <v>0.21782899999999999</v>
      </c>
      <c r="H22" s="283">
        <v>18.421721000000002</v>
      </c>
      <c r="I22" s="289">
        <v>27.822194000000003</v>
      </c>
      <c r="J22" s="285">
        <v>394342.73787862575</v>
      </c>
      <c r="K22" s="286">
        <v>317</v>
      </c>
      <c r="L22" s="281">
        <v>856.84800000000007</v>
      </c>
      <c r="M22" s="292">
        <v>0.94806285599999995</v>
      </c>
      <c r="N22" s="284">
        <v>5.1209999999999999E-5</v>
      </c>
      <c r="O22" s="283">
        <v>2.5397290000000001E-3</v>
      </c>
      <c r="P22" s="283">
        <v>0.40594111900000002</v>
      </c>
      <c r="Q22" s="289">
        <v>0.95152293300000013</v>
      </c>
      <c r="R22" s="285">
        <v>473760.94593206723</v>
      </c>
    </row>
    <row r="23" spans="1:35" ht="18" customHeight="1" x14ac:dyDescent="0.25">
      <c r="A23" s="1" t="s">
        <v>52</v>
      </c>
      <c r="B23" s="365" t="s">
        <v>53</v>
      </c>
      <c r="C23" s="286">
        <v>5188</v>
      </c>
      <c r="D23" s="281">
        <v>89690</v>
      </c>
      <c r="E23" s="282">
        <v>152.47813942299999</v>
      </c>
      <c r="F23" s="283">
        <v>14.302106</v>
      </c>
      <c r="G23" s="283">
        <v>14.114357999999999</v>
      </c>
      <c r="H23" s="283">
        <v>71.227113411999994</v>
      </c>
      <c r="I23" s="289">
        <v>123.58981199999999</v>
      </c>
      <c r="J23" s="285">
        <v>794147.76911584346</v>
      </c>
      <c r="K23" s="286">
        <v>595</v>
      </c>
      <c r="L23" s="281">
        <v>2922.2830000000008</v>
      </c>
      <c r="M23" s="292">
        <v>4.0528745177429997</v>
      </c>
      <c r="N23" s="284">
        <v>0.36796810600000002</v>
      </c>
      <c r="O23" s="283">
        <v>0.32474668200000001</v>
      </c>
      <c r="P23" s="283">
        <v>2.1964097969030001</v>
      </c>
      <c r="Q23" s="289">
        <v>1.0794997450000006</v>
      </c>
      <c r="R23" s="285">
        <v>751607.49212276831</v>
      </c>
    </row>
    <row r="24" spans="1:35" ht="27" x14ac:dyDescent="0.25">
      <c r="A24" s="28" t="s">
        <v>278</v>
      </c>
      <c r="B24" s="366" t="s">
        <v>279</v>
      </c>
      <c r="C24" s="286">
        <v>10075</v>
      </c>
      <c r="D24" s="281">
        <v>110037</v>
      </c>
      <c r="E24" s="282">
        <v>36.527899974</v>
      </c>
      <c r="F24" s="283">
        <v>0.33106799999999997</v>
      </c>
      <c r="G24" s="283">
        <v>0.194218</v>
      </c>
      <c r="H24" s="283">
        <v>15.356797</v>
      </c>
      <c r="I24" s="289">
        <v>264.08268900000002</v>
      </c>
      <c r="J24" s="285">
        <v>139560.30244372349</v>
      </c>
      <c r="K24" s="286">
        <v>710</v>
      </c>
      <c r="L24" s="281">
        <v>3617.4950000000058</v>
      </c>
      <c r="M24" s="292">
        <v>1.798744057</v>
      </c>
      <c r="N24" s="284">
        <v>6.7661600000000002E-3</v>
      </c>
      <c r="O24" s="283">
        <v>1.9085654000000001E-2</v>
      </c>
      <c r="P24" s="283">
        <v>1.0727984610000001</v>
      </c>
      <c r="Q24" s="289">
        <v>13.547010214999995</v>
      </c>
      <c r="R24" s="285">
        <v>296558.38114496315</v>
      </c>
      <c r="S24" s="149"/>
      <c r="T24" s="149"/>
      <c r="U24" s="149"/>
      <c r="V24" s="149"/>
      <c r="W24" s="149"/>
      <c r="X24" s="149"/>
      <c r="Y24" s="149"/>
      <c r="Z24" s="149"/>
      <c r="AA24" s="149"/>
      <c r="AB24" s="149"/>
      <c r="AC24" s="149"/>
      <c r="AD24" s="149"/>
      <c r="AE24" s="149"/>
      <c r="AF24" s="149"/>
      <c r="AG24" s="149"/>
      <c r="AH24" s="149"/>
      <c r="AI24" s="149"/>
    </row>
    <row r="25" spans="1:35" ht="14.25" customHeight="1" x14ac:dyDescent="0.25">
      <c r="A25" s="1" t="s">
        <v>58</v>
      </c>
      <c r="B25" s="365" t="s">
        <v>59</v>
      </c>
      <c r="C25" s="286">
        <v>11215</v>
      </c>
      <c r="D25" s="281">
        <v>109392</v>
      </c>
      <c r="E25" s="282">
        <v>154.964719</v>
      </c>
      <c r="F25" s="283">
        <v>30.405151</v>
      </c>
      <c r="G25" s="283">
        <v>10.169174999999999</v>
      </c>
      <c r="H25" s="283">
        <v>69.707690999999997</v>
      </c>
      <c r="I25" s="289">
        <v>143.236572</v>
      </c>
      <c r="J25" s="285">
        <v>637228.41706888983</v>
      </c>
      <c r="K25" s="286">
        <v>2584</v>
      </c>
      <c r="L25" s="281">
        <v>10502.703999999996</v>
      </c>
      <c r="M25" s="292">
        <v>22.905243555999999</v>
      </c>
      <c r="N25" s="284">
        <v>6.261524852</v>
      </c>
      <c r="O25" s="283">
        <v>1.1707094419999999</v>
      </c>
      <c r="P25" s="283">
        <v>7.3943075370000004</v>
      </c>
      <c r="Q25" s="289">
        <v>19.581200299000006</v>
      </c>
      <c r="R25" s="285">
        <v>704038.45876261999</v>
      </c>
      <c r="S25" s="149"/>
      <c r="T25" s="149"/>
      <c r="U25" s="149"/>
      <c r="V25" s="149"/>
      <c r="W25" s="149"/>
      <c r="X25" s="149"/>
      <c r="Y25" s="149"/>
      <c r="Z25" s="149"/>
      <c r="AA25" s="149"/>
      <c r="AB25" s="149"/>
      <c r="AC25" s="149"/>
      <c r="AD25" s="149"/>
      <c r="AE25" s="149"/>
      <c r="AF25" s="149"/>
      <c r="AG25" s="149"/>
      <c r="AH25" s="149"/>
      <c r="AI25" s="149"/>
    </row>
    <row r="26" spans="1:35" ht="20.25" customHeight="1" x14ac:dyDescent="0.25">
      <c r="A26" s="29" t="s">
        <v>60</v>
      </c>
      <c r="B26" s="367" t="s">
        <v>61</v>
      </c>
      <c r="C26" s="286">
        <v>5830</v>
      </c>
      <c r="D26" s="281">
        <v>81100</v>
      </c>
      <c r="E26" s="282">
        <v>85.285414000000003</v>
      </c>
      <c r="F26" s="283">
        <v>3.8475600000000001</v>
      </c>
      <c r="G26" s="283">
        <v>2.5859329999999998</v>
      </c>
      <c r="H26" s="283">
        <v>32.252136</v>
      </c>
      <c r="I26" s="289">
        <v>45.050832999999997</v>
      </c>
      <c r="J26" s="338">
        <v>397683.55117139331</v>
      </c>
      <c r="K26" s="286">
        <v>868</v>
      </c>
      <c r="L26" s="281">
        <v>4109.7019999999975</v>
      </c>
      <c r="M26" s="292">
        <v>7.2724019499999999</v>
      </c>
      <c r="N26" s="284">
        <v>0.26290257</v>
      </c>
      <c r="O26" s="283">
        <v>0.68955592700000001</v>
      </c>
      <c r="P26" s="283">
        <v>2.3771226190000001</v>
      </c>
      <c r="Q26" s="289">
        <v>5.6954560990000038</v>
      </c>
      <c r="R26" s="338">
        <v>578417.27186058788</v>
      </c>
      <c r="S26" s="149"/>
      <c r="T26" s="149"/>
      <c r="U26" s="149"/>
      <c r="V26" s="149"/>
      <c r="W26" s="149"/>
      <c r="X26" s="149"/>
      <c r="Y26" s="149"/>
      <c r="Z26" s="149"/>
      <c r="AA26" s="149"/>
      <c r="AB26" s="149"/>
      <c r="AC26" s="149"/>
      <c r="AD26" s="149"/>
      <c r="AE26" s="149"/>
      <c r="AF26" s="149"/>
      <c r="AG26" s="149"/>
      <c r="AH26" s="149"/>
      <c r="AI26" s="149"/>
    </row>
    <row r="27" spans="1:35" ht="11.25" customHeight="1" thickBot="1" x14ac:dyDescent="0.3">
      <c r="A27" s="25" t="s">
        <v>62</v>
      </c>
      <c r="B27" s="26"/>
      <c r="C27" s="328">
        <f>SUM(C5:C26)</f>
        <v>119597</v>
      </c>
      <c r="D27" s="329">
        <f t="shared" ref="D27:O27" si="0">SUM(D5:D26)</f>
        <v>1457753</v>
      </c>
      <c r="E27" s="336">
        <f>SUM(E5:E26)</f>
        <v>3045.5734333290002</v>
      </c>
      <c r="F27" s="329">
        <f t="shared" si="0"/>
        <v>783.59042385600003</v>
      </c>
      <c r="G27" s="329">
        <f t="shared" si="0"/>
        <v>499.28821299999998</v>
      </c>
      <c r="H27" s="329">
        <f t="shared" si="0"/>
        <v>771.98704110299991</v>
      </c>
      <c r="I27" s="329">
        <f t="shared" si="0"/>
        <v>1455.468918</v>
      </c>
      <c r="J27" s="332">
        <f>1000000000*H27/D27</f>
        <v>529573.28237568354</v>
      </c>
      <c r="K27" s="329">
        <f t="shared" si="0"/>
        <v>22743</v>
      </c>
      <c r="L27" s="329">
        <f>SUM(L5:L26)</f>
        <v>125573.93099999998</v>
      </c>
      <c r="M27" s="336">
        <f>SUM(M5:M26)</f>
        <v>284.87819287775301</v>
      </c>
      <c r="N27" s="329">
        <f t="shared" si="0"/>
        <v>89.542798033024994</v>
      </c>
      <c r="O27" s="329">
        <f t="shared" si="0"/>
        <v>47.954324304000004</v>
      </c>
      <c r="P27" s="329">
        <f>SUM(P5:P26)</f>
        <v>72.034900115885989</v>
      </c>
      <c r="Q27" s="329">
        <f>SUM(Q5:Q26)</f>
        <v>97.129667605000023</v>
      </c>
      <c r="R27" s="332">
        <f>(P27/L27)*1000000000</f>
        <v>573645.33818636299</v>
      </c>
      <c r="S27" s="149"/>
      <c r="T27" s="149"/>
      <c r="U27" s="149"/>
      <c r="V27" s="149"/>
      <c r="W27" s="149"/>
      <c r="X27" s="149"/>
      <c r="Y27" s="149"/>
      <c r="Z27" s="149"/>
      <c r="AA27" s="149"/>
      <c r="AB27" s="149"/>
      <c r="AC27" s="149"/>
      <c r="AD27" s="149"/>
      <c r="AE27" s="149"/>
      <c r="AF27" s="149"/>
      <c r="AG27" s="149"/>
      <c r="AH27" s="149"/>
      <c r="AI27" s="149"/>
    </row>
    <row r="28" spans="1:35" ht="11.1" customHeight="1" x14ac:dyDescent="0.25">
      <c r="A28" s="167" t="s">
        <v>63</v>
      </c>
      <c r="B28" s="10" t="s">
        <v>281</v>
      </c>
      <c r="C28" s="11"/>
      <c r="D28" s="11"/>
      <c r="E28" s="64"/>
      <c r="F28" s="64"/>
      <c r="G28" s="64"/>
      <c r="H28" s="64"/>
      <c r="I28" s="64"/>
      <c r="J28" s="64"/>
      <c r="K28" s="64"/>
      <c r="L28" s="64"/>
      <c r="M28" s="11"/>
      <c r="N28" s="11"/>
      <c r="O28" s="11"/>
      <c r="P28" s="11"/>
      <c r="Q28" s="11"/>
      <c r="R28" s="11"/>
      <c r="T28" s="149"/>
      <c r="U28" s="149"/>
      <c r="V28" s="149"/>
      <c r="W28" s="148"/>
      <c r="Y28" s="148"/>
      <c r="Z28" s="148"/>
      <c r="AA28" s="148"/>
      <c r="AC28" s="148"/>
      <c r="AD28" s="148"/>
      <c r="AE28" s="148"/>
      <c r="AF28" s="148"/>
      <c r="AG28" s="149"/>
    </row>
    <row r="29" spans="1:35" ht="9.9499999999999993" customHeight="1" x14ac:dyDescent="0.25">
      <c r="A29" s="12"/>
      <c r="B29" s="13" t="s">
        <v>282</v>
      </c>
      <c r="C29" s="14"/>
      <c r="D29" s="14"/>
      <c r="E29" s="14"/>
      <c r="F29" s="14"/>
      <c r="G29" s="14"/>
      <c r="H29" s="14"/>
      <c r="I29" s="14"/>
      <c r="J29" s="14"/>
      <c r="K29" s="14"/>
      <c r="L29" s="14"/>
      <c r="M29" s="14"/>
      <c r="N29" s="14"/>
      <c r="O29" s="14"/>
      <c r="P29" s="14"/>
      <c r="Q29" s="14"/>
      <c r="R29" s="14"/>
      <c r="T29" s="149"/>
      <c r="U29" s="149"/>
      <c r="V29" s="149"/>
      <c r="W29" s="148"/>
      <c r="Y29" s="148"/>
      <c r="Z29" s="148"/>
      <c r="AA29" s="148"/>
      <c r="AC29" s="148"/>
      <c r="AD29" s="148"/>
      <c r="AE29" s="148"/>
      <c r="AF29" s="148"/>
      <c r="AG29" s="149"/>
    </row>
    <row r="30" spans="1:35" ht="9.9499999999999993" customHeight="1" x14ac:dyDescent="0.25">
      <c r="B30" s="345" t="s">
        <v>283</v>
      </c>
      <c r="C30" s="14"/>
      <c r="D30" s="14"/>
      <c r="E30" s="14"/>
      <c r="F30" s="14"/>
      <c r="G30" s="14"/>
      <c r="H30" s="14"/>
      <c r="I30" s="14"/>
      <c r="J30" s="14"/>
      <c r="K30" s="14"/>
      <c r="L30" s="14"/>
      <c r="M30" s="14"/>
      <c r="N30" s="14"/>
      <c r="O30" s="14"/>
      <c r="P30" s="14"/>
      <c r="Q30" s="14"/>
      <c r="R30" s="14"/>
      <c r="T30" s="149"/>
      <c r="U30" s="149"/>
      <c r="V30" s="149"/>
      <c r="W30" s="148"/>
      <c r="Y30" s="148"/>
      <c r="Z30" s="148"/>
      <c r="AA30" s="148"/>
      <c r="AC30" s="148"/>
      <c r="AD30" s="148"/>
      <c r="AE30" s="148"/>
      <c r="AF30" s="148"/>
      <c r="AG30" s="149"/>
    </row>
    <row r="31" spans="1:35" ht="9.9499999999999993" customHeight="1" x14ac:dyDescent="0.25">
      <c r="B31" s="345" t="s">
        <v>284</v>
      </c>
      <c r="C31" s="14"/>
      <c r="D31" s="14"/>
      <c r="E31" s="14"/>
      <c r="F31" s="14"/>
      <c r="G31" s="14"/>
      <c r="H31" s="14"/>
      <c r="I31" s="14"/>
      <c r="J31" s="14"/>
      <c r="K31" s="14"/>
      <c r="L31" s="14"/>
      <c r="M31" s="14"/>
      <c r="N31" s="14"/>
      <c r="O31" s="14"/>
      <c r="P31" s="14"/>
      <c r="Q31" s="14"/>
      <c r="R31" s="14"/>
      <c r="T31" s="149"/>
      <c r="U31" s="149"/>
      <c r="V31" s="149"/>
      <c r="W31" s="148"/>
      <c r="Y31" s="148"/>
      <c r="Z31" s="148"/>
      <c r="AA31" s="148"/>
      <c r="AC31" s="148"/>
      <c r="AD31" s="148"/>
      <c r="AE31" s="148"/>
      <c r="AF31" s="148"/>
      <c r="AG31" s="149"/>
    </row>
    <row r="32" spans="1:35" ht="9.9499999999999993" customHeight="1" x14ac:dyDescent="0.25">
      <c r="A32" s="167" t="s">
        <v>285</v>
      </c>
      <c r="B32" s="167" t="s">
        <v>286</v>
      </c>
      <c r="C32" s="166"/>
      <c r="D32" s="166"/>
      <c r="E32" s="166"/>
      <c r="F32" s="166"/>
      <c r="G32" s="166"/>
      <c r="H32" s="59"/>
      <c r="I32" s="59"/>
      <c r="J32" s="59"/>
      <c r="K32" s="217"/>
      <c r="L32" s="217"/>
      <c r="M32" s="217"/>
      <c r="N32" s="217"/>
      <c r="O32" s="217"/>
      <c r="P32" s="218"/>
      <c r="Q32" s="217"/>
      <c r="R32" s="217"/>
      <c r="T32" s="149"/>
      <c r="U32" s="149"/>
      <c r="V32" s="149"/>
      <c r="W32" s="148"/>
      <c r="Y32" s="148"/>
      <c r="Z32" s="148"/>
      <c r="AA32" s="148"/>
      <c r="AC32" s="148"/>
      <c r="AD32" s="148"/>
      <c r="AE32" s="148"/>
      <c r="AF32" s="148"/>
      <c r="AG32" s="149"/>
    </row>
    <row r="33" spans="20:35" x14ac:dyDescent="0.25">
      <c r="T33" s="149"/>
      <c r="U33" s="149"/>
      <c r="V33" s="149"/>
      <c r="W33" s="149"/>
      <c r="X33" s="149"/>
      <c r="Y33" s="149"/>
      <c r="Z33" s="149"/>
      <c r="AA33" s="149"/>
      <c r="AB33" s="149"/>
      <c r="AC33" s="149"/>
      <c r="AD33" s="149"/>
      <c r="AE33" s="149"/>
      <c r="AF33" s="149"/>
      <c r="AG33" s="149"/>
      <c r="AH33" s="149"/>
      <c r="AI33" s="149"/>
    </row>
    <row r="34" spans="20:35" x14ac:dyDescent="0.25">
      <c r="T34" s="149"/>
      <c r="U34" s="149"/>
      <c r="V34" s="149"/>
      <c r="W34" s="149"/>
      <c r="X34" s="149"/>
      <c r="Y34" s="149"/>
      <c r="Z34" s="149"/>
      <c r="AA34" s="149"/>
      <c r="AB34" s="149"/>
      <c r="AC34" s="149"/>
      <c r="AD34" s="149"/>
      <c r="AE34" s="149"/>
      <c r="AF34" s="149"/>
      <c r="AG34" s="149"/>
      <c r="AH34" s="149"/>
      <c r="AI34" s="149"/>
    </row>
    <row r="35" spans="20:35" x14ac:dyDescent="0.25">
      <c r="T35" s="149"/>
      <c r="U35" s="149"/>
      <c r="V35" s="149"/>
      <c r="W35" s="149"/>
      <c r="X35" s="149"/>
      <c r="Y35" s="149"/>
      <c r="Z35" s="149"/>
      <c r="AA35" s="149"/>
      <c r="AB35" s="149"/>
      <c r="AC35" s="149"/>
      <c r="AD35" s="149"/>
      <c r="AE35" s="149"/>
      <c r="AF35" s="149"/>
      <c r="AG35" s="149"/>
      <c r="AH35" s="149"/>
      <c r="AI35" s="149"/>
    </row>
    <row r="36" spans="20:35" x14ac:dyDescent="0.25">
      <c r="T36" s="149"/>
      <c r="U36" s="149"/>
      <c r="V36" s="149"/>
      <c r="W36" s="149"/>
      <c r="X36" s="149"/>
      <c r="Y36" s="149"/>
      <c r="Z36" s="149"/>
      <c r="AA36" s="149"/>
      <c r="AB36" s="149"/>
      <c r="AC36" s="149"/>
      <c r="AD36" s="149"/>
      <c r="AE36" s="149"/>
      <c r="AF36" s="149"/>
      <c r="AG36" s="149"/>
      <c r="AH36" s="149"/>
      <c r="AI36" s="149"/>
    </row>
    <row r="37" spans="20:35" x14ac:dyDescent="0.25">
      <c r="T37" s="149"/>
      <c r="U37" s="149"/>
      <c r="V37" s="149"/>
      <c r="W37" s="149"/>
      <c r="X37" s="149"/>
      <c r="Y37" s="149"/>
      <c r="Z37" s="149"/>
      <c r="AA37" s="149"/>
      <c r="AB37" s="149"/>
      <c r="AC37" s="149"/>
      <c r="AD37" s="149"/>
      <c r="AE37" s="149"/>
      <c r="AF37" s="149"/>
      <c r="AG37" s="149"/>
      <c r="AH37" s="149"/>
      <c r="AI37" s="149"/>
    </row>
    <row r="38" spans="20:35" x14ac:dyDescent="0.25">
      <c r="T38" s="149"/>
      <c r="U38" s="149"/>
      <c r="V38" s="149"/>
      <c r="W38" s="149"/>
      <c r="X38" s="149"/>
      <c r="Y38" s="149"/>
      <c r="Z38" s="149"/>
      <c r="AA38" s="149"/>
      <c r="AB38" s="149"/>
      <c r="AC38" s="149"/>
      <c r="AD38" s="149"/>
      <c r="AE38" s="149"/>
      <c r="AF38" s="149"/>
      <c r="AG38" s="149"/>
      <c r="AH38" s="149"/>
      <c r="AI38" s="149"/>
    </row>
    <row r="39" spans="20:35" x14ac:dyDescent="0.25">
      <c r="T39" s="149"/>
      <c r="U39" s="149"/>
      <c r="V39" s="149"/>
      <c r="W39" s="149"/>
      <c r="X39" s="149"/>
      <c r="Y39" s="149"/>
      <c r="Z39" s="149"/>
      <c r="AA39" s="149"/>
      <c r="AB39" s="149"/>
      <c r="AC39" s="149"/>
      <c r="AD39" s="149"/>
      <c r="AE39" s="149"/>
      <c r="AF39" s="149"/>
      <c r="AG39" s="149"/>
      <c r="AH39" s="149"/>
      <c r="AI39" s="149"/>
    </row>
    <row r="40" spans="20:35" x14ac:dyDescent="0.25">
      <c r="T40" s="149"/>
      <c r="U40" s="149"/>
      <c r="V40" s="149"/>
      <c r="W40" s="149"/>
      <c r="X40" s="149"/>
      <c r="Y40" s="149"/>
      <c r="Z40" s="149"/>
      <c r="AA40" s="149"/>
      <c r="AB40" s="149"/>
      <c r="AC40" s="149"/>
      <c r="AD40" s="149"/>
      <c r="AE40" s="149"/>
      <c r="AF40" s="149"/>
      <c r="AG40" s="149"/>
      <c r="AH40" s="149"/>
      <c r="AI40" s="149"/>
    </row>
  </sheetData>
  <mergeCells count="7">
    <mergeCell ref="A1:R1"/>
    <mergeCell ref="C2:J2"/>
    <mergeCell ref="K2:R2"/>
    <mergeCell ref="C4:D4"/>
    <mergeCell ref="E4:I4"/>
    <mergeCell ref="K4:L4"/>
    <mergeCell ref="M4:Q4"/>
  </mergeCells>
  <pageMargins left="0.70866141732283472" right="0.70866141732283472" top="0.74803149606299213" bottom="0.74803149606299213" header="0.31496062992125984" footer="0.31496062992125984"/>
  <pageSetup paperSize="9" scale="99" orientation="landscape" r:id="rId1"/>
  <headerFooter>
    <oddHeader>&amp;LStatistik over den grønne produktion i Danmark</oddHeader>
    <oddFooter>&amp;CSide &amp;P af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view="pageLayout" topLeftCell="A7" zoomScaleNormal="85" zoomScaleSheetLayoutView="100" workbookViewId="0">
      <selection sqref="A1:R1"/>
    </sheetView>
  </sheetViews>
  <sheetFormatPr defaultRowHeight="15" x14ac:dyDescent="0.25"/>
  <cols>
    <col min="1" max="1" width="6.42578125" customWidth="1"/>
    <col min="2" max="2" width="17.7109375" customWidth="1"/>
    <col min="3" max="3" width="6.7109375" bestFit="1" customWidth="1"/>
    <col min="4" max="4" width="8.7109375" bestFit="1" customWidth="1"/>
    <col min="5" max="5" width="7.28515625" bestFit="1" customWidth="1"/>
    <col min="6" max="6" width="6.28515625" bestFit="1" customWidth="1"/>
    <col min="7" max="7" width="6" bestFit="1" customWidth="1"/>
    <col min="8" max="8" width="7.85546875" customWidth="1"/>
    <col min="9" max="9" width="7" bestFit="1" customWidth="1"/>
    <col min="10" max="10" width="10.7109375" customWidth="1"/>
    <col min="11" max="11" width="6.42578125" customWidth="1"/>
    <col min="12" max="12" width="6.85546875" customWidth="1"/>
    <col min="13" max="13" width="5.5703125" customWidth="1"/>
    <col min="14" max="14" width="4.85546875" customWidth="1"/>
    <col min="15" max="15" width="4.7109375" customWidth="1"/>
    <col min="16" max="16" width="7.7109375" customWidth="1"/>
    <col min="17" max="17" width="6" customWidth="1"/>
    <col min="18" max="18" width="10.5703125" customWidth="1"/>
    <col min="19" max="19" width="11.85546875" bestFit="1" customWidth="1"/>
    <col min="25" max="25" width="16.28515625" bestFit="1" customWidth="1"/>
  </cols>
  <sheetData>
    <row r="1" spans="1:33" ht="12.75" customHeight="1" thickBot="1" x14ac:dyDescent="0.3">
      <c r="A1" s="401" t="s">
        <v>109</v>
      </c>
      <c r="B1" s="401"/>
      <c r="C1" s="401"/>
      <c r="D1" s="401"/>
      <c r="E1" s="401"/>
      <c r="F1" s="401"/>
      <c r="G1" s="401"/>
      <c r="H1" s="401"/>
      <c r="I1" s="401"/>
      <c r="J1" s="401"/>
      <c r="K1" s="401"/>
      <c r="L1" s="401"/>
      <c r="M1" s="401"/>
      <c r="N1" s="401"/>
      <c r="O1" s="401"/>
      <c r="P1" s="401"/>
      <c r="Q1" s="401"/>
      <c r="R1" s="401"/>
      <c r="S1" s="149"/>
      <c r="T1" s="149"/>
      <c r="U1" s="149"/>
      <c r="V1" s="149"/>
      <c r="W1" s="149"/>
      <c r="X1" s="149"/>
      <c r="Y1" s="149"/>
      <c r="Z1" s="149"/>
      <c r="AA1" s="149"/>
      <c r="AB1" s="149"/>
      <c r="AC1" s="149"/>
      <c r="AD1" s="149"/>
      <c r="AE1" s="149"/>
      <c r="AF1" s="149"/>
    </row>
    <row r="2" spans="1:33" ht="11.25" customHeight="1" x14ac:dyDescent="0.25">
      <c r="A2" s="69"/>
      <c r="B2" s="73"/>
      <c r="C2" s="407" t="s">
        <v>0</v>
      </c>
      <c r="D2" s="407"/>
      <c r="E2" s="407"/>
      <c r="F2" s="407"/>
      <c r="G2" s="407"/>
      <c r="H2" s="407"/>
      <c r="I2" s="407"/>
      <c r="J2" s="407"/>
      <c r="K2" s="407" t="s">
        <v>67</v>
      </c>
      <c r="L2" s="407"/>
      <c r="M2" s="407"/>
      <c r="N2" s="407"/>
      <c r="O2" s="407"/>
      <c r="P2" s="407"/>
      <c r="Q2" s="407"/>
      <c r="R2" s="407"/>
      <c r="S2" s="149"/>
      <c r="T2" s="149"/>
      <c r="U2" s="149"/>
      <c r="V2" s="149"/>
      <c r="W2" s="149"/>
      <c r="X2" s="149"/>
      <c r="Y2" s="149"/>
      <c r="Z2" s="149"/>
      <c r="AA2" s="149"/>
      <c r="AB2" s="149"/>
      <c r="AC2" s="149"/>
      <c r="AD2" s="149"/>
      <c r="AE2" s="149"/>
      <c r="AF2" s="149"/>
    </row>
    <row r="3" spans="1:33" ht="15" customHeight="1" x14ac:dyDescent="0.25">
      <c r="A3" s="20" t="s">
        <v>2</v>
      </c>
      <c r="B3" s="74" t="s">
        <v>114</v>
      </c>
      <c r="C3" s="22" t="s">
        <v>4</v>
      </c>
      <c r="D3" s="22" t="s">
        <v>5</v>
      </c>
      <c r="E3" s="70" t="s">
        <v>6</v>
      </c>
      <c r="F3" s="22" t="s">
        <v>7</v>
      </c>
      <c r="G3" s="22" t="s">
        <v>8</v>
      </c>
      <c r="H3" s="23" t="s">
        <v>9</v>
      </c>
      <c r="I3" s="22" t="s">
        <v>10</v>
      </c>
      <c r="J3" s="71" t="s">
        <v>11</v>
      </c>
      <c r="K3" s="22" t="s">
        <v>4</v>
      </c>
      <c r="L3" s="22" t="s">
        <v>5</v>
      </c>
      <c r="M3" s="70" t="s">
        <v>6</v>
      </c>
      <c r="N3" s="22" t="s">
        <v>7</v>
      </c>
      <c r="O3" s="22" t="s">
        <v>8</v>
      </c>
      <c r="P3" s="23" t="s">
        <v>9</v>
      </c>
      <c r="Q3" s="22" t="s">
        <v>10</v>
      </c>
      <c r="R3" s="71" t="s">
        <v>11</v>
      </c>
      <c r="S3" s="149"/>
      <c r="T3" s="149"/>
      <c r="U3" s="149"/>
      <c r="V3" s="149"/>
      <c r="W3" s="149"/>
      <c r="X3" s="149"/>
      <c r="Y3" s="149"/>
      <c r="Z3" s="149"/>
      <c r="AA3" s="149"/>
      <c r="AB3" s="149"/>
      <c r="AC3" s="149"/>
      <c r="AD3" s="149"/>
      <c r="AE3" s="149"/>
      <c r="AF3" s="149"/>
    </row>
    <row r="4" spans="1:33" ht="12" customHeight="1" x14ac:dyDescent="0.25">
      <c r="A4" s="75"/>
      <c r="B4" s="75"/>
      <c r="C4" s="404" t="s">
        <v>12</v>
      </c>
      <c r="D4" s="405"/>
      <c r="E4" s="406" t="s">
        <v>13</v>
      </c>
      <c r="F4" s="405"/>
      <c r="G4" s="405"/>
      <c r="H4" s="405"/>
      <c r="I4" s="405"/>
      <c r="J4" s="76" t="s">
        <v>14</v>
      </c>
      <c r="K4" s="404" t="s">
        <v>12</v>
      </c>
      <c r="L4" s="405"/>
      <c r="M4" s="406" t="s">
        <v>13</v>
      </c>
      <c r="N4" s="405"/>
      <c r="O4" s="405"/>
      <c r="P4" s="405"/>
      <c r="Q4" s="405"/>
      <c r="R4" s="76" t="s">
        <v>14</v>
      </c>
      <c r="S4" s="149"/>
      <c r="T4" s="149"/>
      <c r="U4" s="149"/>
      <c r="V4" s="149"/>
      <c r="W4" s="149"/>
      <c r="X4" s="149"/>
      <c r="Y4" s="149"/>
      <c r="Z4" s="149"/>
      <c r="AA4" s="149"/>
      <c r="AB4" s="149"/>
      <c r="AC4" s="149"/>
      <c r="AD4" s="149"/>
      <c r="AE4" s="149"/>
      <c r="AF4" s="149"/>
    </row>
    <row r="5" spans="1:33" ht="18" x14ac:dyDescent="0.25">
      <c r="A5" s="1" t="s">
        <v>15</v>
      </c>
      <c r="B5" s="365" t="s">
        <v>16</v>
      </c>
      <c r="C5" s="175">
        <v>9521</v>
      </c>
      <c r="D5" s="176">
        <v>28848</v>
      </c>
      <c r="E5" s="173">
        <v>62.166909849</v>
      </c>
      <c r="F5" s="174">
        <v>2.779687</v>
      </c>
      <c r="G5" s="174">
        <v>1.305652</v>
      </c>
      <c r="H5" s="163">
        <v>0.368564</v>
      </c>
      <c r="I5" s="279">
        <v>0.87444599999999995</v>
      </c>
      <c r="J5" s="165">
        <v>12776.067665002773</v>
      </c>
      <c r="K5" s="175">
        <v>2467</v>
      </c>
      <c r="L5" s="176">
        <v>3510.6610000000064</v>
      </c>
      <c r="M5" s="280">
        <v>7.7505453805159998</v>
      </c>
      <c r="N5" s="163">
        <v>9.6920624999999996E-2</v>
      </c>
      <c r="O5" s="174">
        <v>0.15597962500000001</v>
      </c>
      <c r="P5" s="163">
        <v>1.7665507E-2</v>
      </c>
      <c r="Q5" s="279">
        <v>8.3507900000000003E-3</v>
      </c>
      <c r="R5" s="165">
        <v>5031.9603630199463</v>
      </c>
      <c r="S5" s="149"/>
      <c r="T5" s="149"/>
      <c r="U5" s="149"/>
      <c r="V5" s="149"/>
      <c r="W5" s="149"/>
      <c r="X5" s="149"/>
      <c r="Y5" s="149"/>
      <c r="Z5" s="149"/>
      <c r="AA5" s="149"/>
      <c r="AB5" s="149"/>
      <c r="AC5" s="149"/>
      <c r="AD5" s="149"/>
      <c r="AE5" s="149"/>
      <c r="AF5" s="149"/>
    </row>
    <row r="6" spans="1:33" ht="23.1" customHeight="1" x14ac:dyDescent="0.25">
      <c r="A6" s="1" t="s">
        <v>17</v>
      </c>
      <c r="B6" s="365" t="s">
        <v>18</v>
      </c>
      <c r="C6" s="242">
        <v>1424</v>
      </c>
      <c r="D6" s="176">
        <v>60131</v>
      </c>
      <c r="E6" s="173">
        <v>156.28878800000001</v>
      </c>
      <c r="F6" s="174">
        <v>65.537796999999998</v>
      </c>
      <c r="G6" s="174">
        <v>21.928844999999999</v>
      </c>
      <c r="H6" s="174">
        <v>34.151088000000001</v>
      </c>
      <c r="I6" s="279">
        <v>61.078906000000003</v>
      </c>
      <c r="J6" s="165">
        <v>567944.78721458151</v>
      </c>
      <c r="K6" s="175">
        <v>49</v>
      </c>
      <c r="L6" s="176">
        <v>133.91</v>
      </c>
      <c r="M6" s="280">
        <v>0.25789590099999998</v>
      </c>
      <c r="N6" s="163">
        <v>4.5886690000000001E-2</v>
      </c>
      <c r="O6" s="174">
        <v>2.3103663999999999E-2</v>
      </c>
      <c r="P6" s="174">
        <v>6.5365751999999999E-2</v>
      </c>
      <c r="Q6" s="279">
        <v>9.8768709999999996E-2</v>
      </c>
      <c r="R6" s="165">
        <v>488131.96923306701</v>
      </c>
      <c r="S6" s="149"/>
      <c r="T6" s="149"/>
      <c r="U6" s="149"/>
      <c r="V6" s="149"/>
      <c r="W6" s="149"/>
      <c r="X6" s="149"/>
      <c r="Y6" s="149"/>
      <c r="Z6" s="149"/>
      <c r="AA6" s="149"/>
      <c r="AB6" s="149"/>
      <c r="AC6" s="149"/>
      <c r="AD6" s="149"/>
      <c r="AE6" s="149"/>
      <c r="AF6" s="149"/>
    </row>
    <row r="7" spans="1:33" ht="15.95" customHeight="1" x14ac:dyDescent="0.25">
      <c r="A7" s="1" t="s">
        <v>19</v>
      </c>
      <c r="B7" s="365" t="s">
        <v>20</v>
      </c>
      <c r="C7" s="175">
        <v>491</v>
      </c>
      <c r="D7" s="176">
        <v>6880</v>
      </c>
      <c r="E7" s="173">
        <v>11.875007999999999</v>
      </c>
      <c r="F7" s="174">
        <v>6.4351159999999998</v>
      </c>
      <c r="G7" s="174">
        <v>4.4289449999999997</v>
      </c>
      <c r="H7" s="174">
        <v>3.4186290000000001</v>
      </c>
      <c r="I7" s="279">
        <v>3.862492</v>
      </c>
      <c r="J7" s="165">
        <v>496893.75</v>
      </c>
      <c r="K7" s="175">
        <v>111</v>
      </c>
      <c r="L7" s="176">
        <v>758.46599999999978</v>
      </c>
      <c r="M7" s="280">
        <v>1.6995621190000001</v>
      </c>
      <c r="N7" s="163">
        <v>1.2855614479999999</v>
      </c>
      <c r="O7" s="174">
        <v>0.4776164</v>
      </c>
      <c r="P7" s="174">
        <v>0.43652602600000001</v>
      </c>
      <c r="Q7" s="279">
        <v>1.3171070450000009</v>
      </c>
      <c r="R7" s="165">
        <v>575538.02807245171</v>
      </c>
      <c r="S7" s="149"/>
      <c r="T7" s="149"/>
      <c r="U7" s="149"/>
      <c r="V7" s="149"/>
      <c r="W7" s="149"/>
      <c r="X7" s="149"/>
      <c r="Y7" s="149"/>
      <c r="Z7" s="149"/>
      <c r="AA7" s="149"/>
      <c r="AB7" s="149"/>
      <c r="AC7" s="149"/>
      <c r="AD7" s="149"/>
      <c r="AE7" s="149"/>
      <c r="AF7" s="149"/>
    </row>
    <row r="8" spans="1:33" ht="23.1" customHeight="1" x14ac:dyDescent="0.25">
      <c r="A8" s="1" t="s">
        <v>275</v>
      </c>
      <c r="B8" s="365" t="s">
        <v>78</v>
      </c>
      <c r="C8" s="179">
        <v>1264</v>
      </c>
      <c r="D8" s="180">
        <v>29880</v>
      </c>
      <c r="E8" s="177">
        <v>54.053586000000003</v>
      </c>
      <c r="F8" s="178">
        <v>13.191649999999999</v>
      </c>
      <c r="G8" s="178">
        <v>16.511626</v>
      </c>
      <c r="H8" s="178">
        <v>15.660322000000001</v>
      </c>
      <c r="I8" s="279">
        <v>18.921772000000001</v>
      </c>
      <c r="J8" s="165">
        <v>524107.16198125837</v>
      </c>
      <c r="K8" s="179">
        <v>250</v>
      </c>
      <c r="L8" s="180">
        <v>5256.0990000000056</v>
      </c>
      <c r="M8" s="280">
        <v>7.062098636</v>
      </c>
      <c r="N8" s="308">
        <v>1.01781264</v>
      </c>
      <c r="O8" s="178">
        <v>1.2211914319999999</v>
      </c>
      <c r="P8" s="178">
        <v>2.528547315</v>
      </c>
      <c r="Q8" s="279">
        <v>1.8017307410000005</v>
      </c>
      <c r="R8" s="165">
        <v>481069.19504370017</v>
      </c>
      <c r="S8" s="149"/>
      <c r="T8" s="149"/>
      <c r="U8" s="149"/>
      <c r="V8" s="149"/>
      <c r="W8" s="149"/>
      <c r="X8" s="149"/>
      <c r="Y8" s="149"/>
      <c r="Z8" s="149"/>
      <c r="AA8" s="149"/>
      <c r="AB8" s="149"/>
      <c r="AC8" s="149"/>
      <c r="AD8" s="149"/>
      <c r="AE8" s="149"/>
      <c r="AF8" s="149"/>
    </row>
    <row r="9" spans="1:33" ht="15.95" customHeight="1" x14ac:dyDescent="0.25">
      <c r="A9" s="1" t="s">
        <v>276</v>
      </c>
      <c r="B9" s="365" t="s">
        <v>277</v>
      </c>
      <c r="C9" s="175">
        <v>244</v>
      </c>
      <c r="D9" s="176">
        <v>29259</v>
      </c>
      <c r="E9" s="173">
        <v>70.185536999999997</v>
      </c>
      <c r="F9" s="174">
        <v>40.975009</v>
      </c>
      <c r="G9" s="174">
        <v>14.27411</v>
      </c>
      <c r="H9" s="174">
        <v>26.354966000000001</v>
      </c>
      <c r="I9" s="279">
        <v>113.41223599999999</v>
      </c>
      <c r="J9" s="165">
        <v>900747.32560921425</v>
      </c>
      <c r="K9" s="175">
        <v>76</v>
      </c>
      <c r="L9" s="176">
        <v>460.33300000000003</v>
      </c>
      <c r="M9" s="280">
        <v>0.89506181399999996</v>
      </c>
      <c r="N9" s="163">
        <v>0.247800403</v>
      </c>
      <c r="O9" s="174">
        <v>0.299610182</v>
      </c>
      <c r="P9" s="174">
        <v>0.30307706800000001</v>
      </c>
      <c r="Q9" s="279">
        <v>0.39026481300000004</v>
      </c>
      <c r="R9" s="165">
        <v>658386.57667384262</v>
      </c>
      <c r="S9" s="149"/>
      <c r="T9" s="149"/>
      <c r="U9" s="149"/>
      <c r="V9" s="149"/>
      <c r="W9" s="149"/>
      <c r="X9" s="149"/>
      <c r="Y9" s="149"/>
      <c r="Z9" s="149"/>
      <c r="AA9" s="149"/>
      <c r="AB9" s="149"/>
      <c r="AC9" s="149"/>
      <c r="AD9" s="149"/>
      <c r="AE9" s="149"/>
      <c r="AF9" s="149"/>
    </row>
    <row r="10" spans="1:33" ht="15.95" customHeight="1" x14ac:dyDescent="0.25">
      <c r="A10" s="1" t="s">
        <v>26</v>
      </c>
      <c r="B10" s="365" t="s">
        <v>27</v>
      </c>
      <c r="C10" s="175">
        <v>854</v>
      </c>
      <c r="D10" s="176">
        <v>36130</v>
      </c>
      <c r="E10" s="173">
        <v>56.373832999999998</v>
      </c>
      <c r="F10" s="174">
        <v>18.433979999999998</v>
      </c>
      <c r="G10" s="174">
        <v>10.417306999999999</v>
      </c>
      <c r="H10" s="174">
        <v>22.870667000000001</v>
      </c>
      <c r="I10" s="279">
        <v>28.582830000000001</v>
      </c>
      <c r="J10" s="165">
        <v>633010.43454193196</v>
      </c>
      <c r="K10" s="175">
        <v>476</v>
      </c>
      <c r="L10" s="176">
        <v>14403.908000000001</v>
      </c>
      <c r="M10" s="280">
        <v>22.445671228999998</v>
      </c>
      <c r="N10" s="163">
        <v>7.1753222729999999</v>
      </c>
      <c r="O10" s="174">
        <v>4.2292553789999996</v>
      </c>
      <c r="P10" s="174">
        <v>8.9258303720000001</v>
      </c>
      <c r="Q10" s="279">
        <v>10.694246471000001</v>
      </c>
      <c r="R10" s="165">
        <v>619681.15680827724</v>
      </c>
      <c r="S10" s="149"/>
      <c r="T10" s="149"/>
      <c r="U10" s="149"/>
      <c r="V10" s="149"/>
      <c r="W10" s="149"/>
      <c r="X10" s="149"/>
      <c r="Y10" s="149"/>
      <c r="Z10" s="149"/>
      <c r="AA10" s="149"/>
      <c r="AB10" s="149"/>
      <c r="AC10" s="149"/>
      <c r="AD10" s="149"/>
      <c r="AE10" s="149"/>
      <c r="AF10" s="149"/>
    </row>
    <row r="11" spans="1:33" ht="15.95" customHeight="1" x14ac:dyDescent="0.25">
      <c r="A11" s="1" t="s">
        <v>28</v>
      </c>
      <c r="B11" s="365" t="s">
        <v>29</v>
      </c>
      <c r="C11" s="175">
        <v>2286</v>
      </c>
      <c r="D11" s="176">
        <v>44637</v>
      </c>
      <c r="E11" s="173">
        <v>62.545046999999997</v>
      </c>
      <c r="F11" s="174">
        <v>22.290479999999999</v>
      </c>
      <c r="G11" s="174">
        <v>13.696118</v>
      </c>
      <c r="H11" s="174">
        <v>23.340586999999999</v>
      </c>
      <c r="I11" s="279">
        <v>19.518395000000002</v>
      </c>
      <c r="J11" s="165">
        <v>522897.75298519159</v>
      </c>
      <c r="K11" s="175">
        <v>542</v>
      </c>
      <c r="L11" s="176">
        <v>4342.1239999999962</v>
      </c>
      <c r="M11" s="280">
        <v>5.8922495890000004</v>
      </c>
      <c r="N11" s="163">
        <v>2.515634822</v>
      </c>
      <c r="O11" s="174">
        <v>1.048757454</v>
      </c>
      <c r="P11" s="174">
        <v>2.0947515989999999</v>
      </c>
      <c r="Q11" s="279">
        <v>1.6424006629999983</v>
      </c>
      <c r="R11" s="165">
        <v>482425.55924243567</v>
      </c>
      <c r="S11" s="149"/>
      <c r="T11" s="149"/>
      <c r="U11" s="149"/>
      <c r="V11" s="149"/>
      <c r="W11" s="149"/>
      <c r="X11" s="149"/>
      <c r="Y11" s="149"/>
      <c r="Z11" s="149"/>
      <c r="AA11" s="149"/>
      <c r="AB11" s="149"/>
      <c r="AC11" s="149"/>
      <c r="AD11" s="149"/>
      <c r="AE11" s="149"/>
      <c r="AF11" s="149"/>
    </row>
    <row r="12" spans="1:33" ht="15.95" customHeight="1" x14ac:dyDescent="0.25">
      <c r="A12" s="1" t="s">
        <v>30</v>
      </c>
      <c r="B12" s="365" t="s">
        <v>31</v>
      </c>
      <c r="C12" s="175">
        <v>425</v>
      </c>
      <c r="D12" s="176">
        <v>20676</v>
      </c>
      <c r="E12" s="173">
        <v>33.268267999999999</v>
      </c>
      <c r="F12" s="174">
        <v>24.257930999999999</v>
      </c>
      <c r="G12" s="174">
        <v>7.0056289999999999</v>
      </c>
      <c r="H12" s="174">
        <v>13.681730999999999</v>
      </c>
      <c r="I12" s="279">
        <v>22.220659999999999</v>
      </c>
      <c r="J12" s="165">
        <v>661720.40046430647</v>
      </c>
      <c r="K12" s="175">
        <v>138</v>
      </c>
      <c r="L12" s="176">
        <v>2911.907000000002</v>
      </c>
      <c r="M12" s="280">
        <v>4.508001374</v>
      </c>
      <c r="N12" s="163">
        <v>3.7716410140000001</v>
      </c>
      <c r="O12" s="174">
        <v>1.0943622399999999</v>
      </c>
      <c r="P12" s="174">
        <v>1.699171494</v>
      </c>
      <c r="Q12" s="279">
        <v>1.7773996050000007</v>
      </c>
      <c r="R12" s="165">
        <v>583525.33030759532</v>
      </c>
      <c r="S12" s="149"/>
      <c r="T12" s="149"/>
      <c r="U12" s="149"/>
      <c r="V12" s="149"/>
      <c r="W12" s="149"/>
      <c r="X12" s="149"/>
      <c r="Y12" s="149"/>
      <c r="Z12" s="149"/>
      <c r="AA12" s="149"/>
      <c r="AB12" s="149"/>
      <c r="AC12" s="149"/>
      <c r="AD12" s="149"/>
      <c r="AE12" s="149"/>
      <c r="AF12" s="149"/>
    </row>
    <row r="13" spans="1:33" ht="15.95" customHeight="1" x14ac:dyDescent="0.25">
      <c r="A13" s="1" t="s">
        <v>32</v>
      </c>
      <c r="B13" s="365" t="s">
        <v>33</v>
      </c>
      <c r="C13" s="175">
        <v>290</v>
      </c>
      <c r="D13" s="176">
        <v>11403</v>
      </c>
      <c r="E13" s="173">
        <v>18.435507999999999</v>
      </c>
      <c r="F13" s="174">
        <v>8.5619479999999992</v>
      </c>
      <c r="G13" s="174">
        <v>5.3711169999999999</v>
      </c>
      <c r="H13" s="174">
        <v>6.13537</v>
      </c>
      <c r="I13" s="279">
        <v>4.4032220000000004</v>
      </c>
      <c r="J13" s="165">
        <v>538048.75909848278</v>
      </c>
      <c r="K13" s="175">
        <v>89</v>
      </c>
      <c r="L13" s="176">
        <v>1093.3319999999999</v>
      </c>
      <c r="M13" s="280">
        <v>1.677011679</v>
      </c>
      <c r="N13" s="163">
        <v>0.93621288000000003</v>
      </c>
      <c r="O13" s="174">
        <v>0.35200055600000002</v>
      </c>
      <c r="P13" s="174">
        <v>0.59277543300000002</v>
      </c>
      <c r="Q13" s="279">
        <v>0.46514062000000006</v>
      </c>
      <c r="R13" s="165">
        <v>542173.31332111394</v>
      </c>
      <c r="S13" s="149"/>
      <c r="T13" s="149"/>
      <c r="U13" s="149"/>
      <c r="V13" s="149"/>
      <c r="W13" s="149"/>
      <c r="X13" s="149"/>
      <c r="Y13" s="149"/>
      <c r="Z13" s="149"/>
      <c r="AA13" s="149"/>
      <c r="AB13" s="149"/>
      <c r="AC13" s="149"/>
      <c r="AD13" s="149"/>
      <c r="AE13" s="149"/>
      <c r="AF13" s="149"/>
    </row>
    <row r="14" spans="1:33" ht="15.95" customHeight="1" x14ac:dyDescent="0.25">
      <c r="A14" s="1" t="s">
        <v>34</v>
      </c>
      <c r="B14" s="365" t="s">
        <v>35</v>
      </c>
      <c r="C14" s="175">
        <v>1222</v>
      </c>
      <c r="D14" s="176">
        <v>63563</v>
      </c>
      <c r="E14" s="173">
        <v>116.011557</v>
      </c>
      <c r="F14" s="174">
        <v>81.971620999999999</v>
      </c>
      <c r="G14" s="174">
        <v>25.16168</v>
      </c>
      <c r="H14" s="174">
        <v>35.893762000000002</v>
      </c>
      <c r="I14" s="279">
        <v>46.699722000000001</v>
      </c>
      <c r="J14" s="165">
        <v>564695.84506709885</v>
      </c>
      <c r="K14" s="175">
        <v>502</v>
      </c>
      <c r="L14" s="176">
        <v>17368.875000000007</v>
      </c>
      <c r="M14" s="280">
        <v>40.376348917000001</v>
      </c>
      <c r="N14" s="163">
        <v>31.647827502999998</v>
      </c>
      <c r="O14" s="174">
        <v>9.9472803239999994</v>
      </c>
      <c r="P14" s="174">
        <v>10.430340593</v>
      </c>
      <c r="Q14" s="279">
        <v>15.091306909000012</v>
      </c>
      <c r="R14" s="165">
        <v>600519.06603047089</v>
      </c>
      <c r="S14" s="149"/>
      <c r="T14" s="149"/>
      <c r="U14" s="149"/>
      <c r="V14" s="149"/>
      <c r="W14" s="149"/>
      <c r="X14" s="149"/>
      <c r="Y14" s="149"/>
      <c r="Z14" s="149"/>
      <c r="AA14" s="149"/>
      <c r="AB14" s="149"/>
      <c r="AC14" s="149"/>
      <c r="AD14" s="149"/>
      <c r="AE14" s="149"/>
      <c r="AF14" s="149"/>
    </row>
    <row r="15" spans="1:33" ht="15.95" customHeight="1" x14ac:dyDescent="0.25">
      <c r="A15" s="1" t="s">
        <v>36</v>
      </c>
      <c r="B15" s="365" t="s">
        <v>37</v>
      </c>
      <c r="C15" s="175">
        <v>198</v>
      </c>
      <c r="D15" s="176">
        <v>11309</v>
      </c>
      <c r="E15" s="173">
        <v>16.932065999999999</v>
      </c>
      <c r="F15" s="174">
        <v>12.615243</v>
      </c>
      <c r="G15" s="174">
        <v>6.126074</v>
      </c>
      <c r="H15" s="174">
        <v>4.2226790000000003</v>
      </c>
      <c r="I15" s="279">
        <v>4.1782260000000004</v>
      </c>
      <c r="J15" s="165">
        <v>373391.01600495185</v>
      </c>
      <c r="K15" s="175">
        <v>58</v>
      </c>
      <c r="L15" s="176">
        <v>1539.6419999999998</v>
      </c>
      <c r="M15" s="280">
        <v>2.0668730800000001</v>
      </c>
      <c r="N15" s="163">
        <v>1.480919635</v>
      </c>
      <c r="O15" s="174">
        <v>0.41879805599999997</v>
      </c>
      <c r="P15" s="174">
        <v>0.72797615500000001</v>
      </c>
      <c r="Q15" s="279">
        <v>0.66881886999999984</v>
      </c>
      <c r="R15" s="165">
        <v>472821.70465601754</v>
      </c>
      <c r="S15" s="149"/>
      <c r="T15" s="149"/>
      <c r="U15" s="149"/>
      <c r="V15" s="149"/>
      <c r="W15" s="149"/>
      <c r="X15" s="149"/>
      <c r="Y15" s="149"/>
      <c r="Z15" s="149"/>
      <c r="AA15" s="149"/>
      <c r="AB15" s="149"/>
      <c r="AC15" s="149"/>
      <c r="AD15" s="149"/>
      <c r="AE15" s="149"/>
      <c r="AF15" s="149"/>
      <c r="AG15" s="149"/>
    </row>
    <row r="16" spans="1:33" ht="15.95" customHeight="1" x14ac:dyDescent="0.25">
      <c r="A16" s="1" t="s">
        <v>38</v>
      </c>
      <c r="B16" s="365" t="s">
        <v>39</v>
      </c>
      <c r="C16" s="175">
        <v>1898</v>
      </c>
      <c r="D16" s="176">
        <v>34755</v>
      </c>
      <c r="E16" s="173">
        <v>51.334647165</v>
      </c>
      <c r="F16" s="174">
        <v>23.636365000000001</v>
      </c>
      <c r="G16" s="174">
        <v>9.2045279999999998</v>
      </c>
      <c r="H16" s="174">
        <v>18.594248</v>
      </c>
      <c r="I16" s="279">
        <v>14.132035999999999</v>
      </c>
      <c r="J16" s="165">
        <v>535009.29362681624</v>
      </c>
      <c r="K16" s="175">
        <v>280</v>
      </c>
      <c r="L16" s="176">
        <v>993.13300000000004</v>
      </c>
      <c r="M16" s="280">
        <v>1.359946272767</v>
      </c>
      <c r="N16" s="163">
        <v>0.35383216899999997</v>
      </c>
      <c r="O16" s="174">
        <v>0.131798523</v>
      </c>
      <c r="P16" s="174">
        <v>0.47410479700000002</v>
      </c>
      <c r="Q16" s="279">
        <v>0.2791221350000001</v>
      </c>
      <c r="R16" s="165">
        <v>477382.98596461903</v>
      </c>
      <c r="S16" s="149"/>
      <c r="T16" s="149"/>
      <c r="U16" s="149"/>
      <c r="V16" s="149"/>
      <c r="W16" s="149"/>
      <c r="X16" s="149"/>
      <c r="Y16" s="149"/>
      <c r="Z16" s="149"/>
      <c r="AA16" s="149"/>
      <c r="AB16" s="149"/>
      <c r="AC16" s="149"/>
      <c r="AD16" s="149"/>
      <c r="AE16" s="149"/>
      <c r="AF16" s="149"/>
      <c r="AG16" s="149"/>
    </row>
    <row r="17" spans="1:36" ht="15.95" customHeight="1" x14ac:dyDescent="0.25">
      <c r="A17" s="1" t="s">
        <v>40</v>
      </c>
      <c r="B17" s="365" t="s">
        <v>41</v>
      </c>
      <c r="C17" s="175">
        <v>436</v>
      </c>
      <c r="D17" s="176">
        <v>9453</v>
      </c>
      <c r="E17" s="173">
        <v>60.905184130000002</v>
      </c>
      <c r="F17" s="174">
        <v>3.1523734050000001</v>
      </c>
      <c r="G17" s="174">
        <v>9.6329410000000006</v>
      </c>
      <c r="H17" s="174">
        <v>14.424175100999999</v>
      </c>
      <c r="I17" s="279">
        <v>2.6196419999999998</v>
      </c>
      <c r="J17" s="165">
        <v>1525883.3281497937</v>
      </c>
      <c r="K17" s="175">
        <v>358</v>
      </c>
      <c r="L17" s="176">
        <v>2444.8289999999997</v>
      </c>
      <c r="M17" s="280">
        <v>23.365917128438007</v>
      </c>
      <c r="N17" s="163">
        <v>2.1764605604949998</v>
      </c>
      <c r="O17" s="174">
        <v>6.1942442050000004</v>
      </c>
      <c r="P17" s="174">
        <v>3.9386698681489998</v>
      </c>
      <c r="Q17" s="279">
        <v>0</v>
      </c>
      <c r="R17" s="165">
        <v>1611020.5941393038</v>
      </c>
      <c r="S17" s="149"/>
      <c r="T17" s="149"/>
      <c r="U17" s="149"/>
      <c r="V17" s="149"/>
      <c r="W17" s="149"/>
      <c r="X17" s="149"/>
      <c r="Y17" s="149"/>
      <c r="Z17" s="149"/>
      <c r="AA17" s="149"/>
      <c r="AB17" s="149"/>
      <c r="AC17" s="149"/>
      <c r="AD17" s="149"/>
      <c r="AE17" s="149"/>
      <c r="AF17" s="149"/>
      <c r="AG17" s="149"/>
    </row>
    <row r="18" spans="1:36" ht="15.95" customHeight="1" x14ac:dyDescent="0.25">
      <c r="A18" s="1" t="s">
        <v>42</v>
      </c>
      <c r="B18" s="365" t="s">
        <v>43</v>
      </c>
      <c r="C18" s="175">
        <v>400</v>
      </c>
      <c r="D18" s="176">
        <v>6998</v>
      </c>
      <c r="E18" s="173">
        <v>15.670960276000001</v>
      </c>
      <c r="F18" s="174">
        <v>4.0357630000000002</v>
      </c>
      <c r="G18" s="174">
        <v>0.60404400000000003</v>
      </c>
      <c r="H18" s="174">
        <v>6.4592102330000003</v>
      </c>
      <c r="I18" s="279">
        <v>1.2068430000000001</v>
      </c>
      <c r="J18" s="165">
        <v>923008.0355815948</v>
      </c>
      <c r="K18" s="175">
        <v>241</v>
      </c>
      <c r="L18" s="176">
        <v>2518.2389999999982</v>
      </c>
      <c r="M18" s="280">
        <v>7.8027006909870007</v>
      </c>
      <c r="N18" s="163">
        <v>3.8824505239999998</v>
      </c>
      <c r="O18" s="174">
        <v>0.513647415</v>
      </c>
      <c r="P18" s="174">
        <v>2.2480495079390002</v>
      </c>
      <c r="Q18" s="279">
        <v>0.82434279399999999</v>
      </c>
      <c r="R18" s="165">
        <v>892706.97020378197</v>
      </c>
      <c r="S18" s="149"/>
      <c r="T18" s="149"/>
      <c r="U18" s="149"/>
      <c r="V18" s="149"/>
      <c r="W18" s="149"/>
      <c r="X18" s="149"/>
      <c r="Y18" s="149"/>
      <c r="Z18" s="149"/>
      <c r="AA18" s="149"/>
      <c r="AB18" s="149"/>
      <c r="AC18" s="149"/>
      <c r="AD18" s="149"/>
      <c r="AE18" s="149"/>
      <c r="AF18" s="149"/>
      <c r="AG18" s="149"/>
    </row>
    <row r="19" spans="1:36" ht="15.95" customHeight="1" x14ac:dyDescent="0.25">
      <c r="A19" s="1" t="s">
        <v>44</v>
      </c>
      <c r="B19" s="365" t="s">
        <v>45</v>
      </c>
      <c r="C19" s="175">
        <v>18279</v>
      </c>
      <c r="D19" s="176">
        <v>160986</v>
      </c>
      <c r="E19" s="173">
        <v>210.56957</v>
      </c>
      <c r="F19" s="174">
        <v>2.5312299999999999</v>
      </c>
      <c r="G19" s="174">
        <v>2.3569990000000001</v>
      </c>
      <c r="H19" s="174">
        <v>75.392273000000003</v>
      </c>
      <c r="I19" s="279">
        <v>40.500669000000002</v>
      </c>
      <c r="J19" s="165">
        <v>468315.71068291657</v>
      </c>
      <c r="K19" s="175">
        <v>6103</v>
      </c>
      <c r="L19" s="176">
        <v>19463.574000000044</v>
      </c>
      <c r="M19" s="280">
        <v>25.042678326000001</v>
      </c>
      <c r="N19" s="163">
        <v>0.50060554000000002</v>
      </c>
      <c r="O19" s="174">
        <v>0.34749516200000002</v>
      </c>
      <c r="P19" s="174">
        <v>8.8901399320000003</v>
      </c>
      <c r="Q19" s="279">
        <v>5.7247815569999982</v>
      </c>
      <c r="R19" s="165">
        <v>456757.83553421282</v>
      </c>
      <c r="S19" s="149"/>
      <c r="T19" s="149"/>
      <c r="U19" s="149"/>
      <c r="V19" s="149"/>
      <c r="W19" s="149"/>
      <c r="X19" s="149"/>
      <c r="Y19" s="149"/>
      <c r="Z19" s="149"/>
      <c r="AA19" s="149"/>
      <c r="AB19" s="149"/>
      <c r="AC19" s="149"/>
      <c r="AD19" s="149"/>
      <c r="AE19" s="149"/>
      <c r="AF19" s="149"/>
      <c r="AG19" s="149"/>
      <c r="AH19" s="149"/>
      <c r="AI19" s="149"/>
      <c r="AJ19" s="149"/>
    </row>
    <row r="20" spans="1:36" ht="15.95" customHeight="1" x14ac:dyDescent="0.25">
      <c r="A20" s="1" t="s">
        <v>46</v>
      </c>
      <c r="B20" s="365" t="s">
        <v>47</v>
      </c>
      <c r="C20" s="175">
        <v>30131</v>
      </c>
      <c r="D20" s="176">
        <v>325382</v>
      </c>
      <c r="E20" s="173">
        <v>1138.0416881389999</v>
      </c>
      <c r="F20" s="174">
        <v>173.08100099999999</v>
      </c>
      <c r="G20" s="174">
        <v>298.14075300000002</v>
      </c>
      <c r="H20" s="174">
        <v>172.01983111499999</v>
      </c>
      <c r="I20" s="279">
        <v>218.89353299999999</v>
      </c>
      <c r="J20" s="165">
        <v>528670.39699491672</v>
      </c>
      <c r="K20" s="175">
        <v>3927</v>
      </c>
      <c r="L20" s="176">
        <v>17812.133999999998</v>
      </c>
      <c r="M20" s="280">
        <v>58.542572280000002</v>
      </c>
      <c r="N20" s="163">
        <v>7.0390058829999997</v>
      </c>
      <c r="O20" s="174">
        <v>13.450769680000001</v>
      </c>
      <c r="P20" s="174">
        <v>9.562241556</v>
      </c>
      <c r="Q20" s="279">
        <v>11.839345448999994</v>
      </c>
      <c r="R20" s="165">
        <v>536838.62674736232</v>
      </c>
      <c r="S20" s="149"/>
      <c r="T20" s="149"/>
      <c r="U20" s="149"/>
      <c r="V20" s="149"/>
      <c r="W20" s="149"/>
      <c r="X20" s="149"/>
      <c r="Y20" s="149"/>
      <c r="Z20" s="149"/>
      <c r="AA20" s="149"/>
      <c r="AB20" s="149"/>
      <c r="AC20" s="149"/>
      <c r="AD20" s="149"/>
      <c r="AE20" s="149"/>
      <c r="AF20" s="149"/>
      <c r="AG20" s="149"/>
      <c r="AH20" s="149"/>
      <c r="AI20" s="149"/>
    </row>
    <row r="21" spans="1:36" ht="15.95" customHeight="1" x14ac:dyDescent="0.25">
      <c r="A21" s="1" t="s">
        <v>48</v>
      </c>
      <c r="B21" s="365" t="s">
        <v>49</v>
      </c>
      <c r="C21" s="175">
        <v>7157</v>
      </c>
      <c r="D21" s="176">
        <v>130660</v>
      </c>
      <c r="E21" s="173">
        <v>330.99221115199998</v>
      </c>
      <c r="F21" s="174">
        <v>174.25641899499999</v>
      </c>
      <c r="G21" s="174">
        <v>11.694807000000001</v>
      </c>
      <c r="H21" s="174">
        <v>84.045817812999999</v>
      </c>
      <c r="I21" s="279">
        <v>200.92047500000001</v>
      </c>
      <c r="J21" s="165">
        <v>643240.60778356041</v>
      </c>
      <c r="K21" s="175">
        <v>1112</v>
      </c>
      <c r="L21" s="176">
        <v>6928.9490000000042</v>
      </c>
      <c r="M21" s="280">
        <v>11.06617095905</v>
      </c>
      <c r="N21" s="163">
        <v>2.3269639350000002</v>
      </c>
      <c r="O21" s="174">
        <v>0.54096097300000001</v>
      </c>
      <c r="P21" s="174">
        <v>4.6474156029780005</v>
      </c>
      <c r="Q21" s="279">
        <v>4.2396238520000029</v>
      </c>
      <c r="R21" s="165">
        <v>670724.46383686725</v>
      </c>
      <c r="S21" s="149"/>
      <c r="T21" s="149"/>
      <c r="U21" s="149"/>
      <c r="V21" s="149"/>
      <c r="W21" s="149"/>
      <c r="X21" s="149"/>
      <c r="Y21" s="149"/>
      <c r="Z21" s="149"/>
      <c r="AA21" s="149"/>
      <c r="AB21" s="149"/>
      <c r="AC21" s="149"/>
      <c r="AD21" s="149"/>
      <c r="AE21" s="149"/>
      <c r="AF21" s="149"/>
      <c r="AG21" s="149"/>
      <c r="AH21" s="149"/>
      <c r="AI21" s="149"/>
    </row>
    <row r="22" spans="1:36" ht="15.95" customHeight="1" x14ac:dyDescent="0.25">
      <c r="A22" s="1" t="s">
        <v>50</v>
      </c>
      <c r="B22" s="365" t="s">
        <v>51</v>
      </c>
      <c r="C22" s="175">
        <v>7357</v>
      </c>
      <c r="D22" s="176">
        <v>44992</v>
      </c>
      <c r="E22" s="173">
        <v>38.902828</v>
      </c>
      <c r="F22" s="174">
        <v>0.84210399999999996</v>
      </c>
      <c r="G22" s="174">
        <v>0.22106899999999999</v>
      </c>
      <c r="H22" s="174">
        <v>17.137215999999999</v>
      </c>
      <c r="I22" s="279">
        <v>24.057233</v>
      </c>
      <c r="J22" s="165">
        <v>380894.73684210522</v>
      </c>
      <c r="K22" s="175">
        <v>331</v>
      </c>
      <c r="L22" s="176">
        <v>846.43699999999956</v>
      </c>
      <c r="M22" s="280">
        <v>0.71614549400000005</v>
      </c>
      <c r="N22" s="163">
        <v>1.1287960000000001E-3</v>
      </c>
      <c r="O22" s="174">
        <v>1.680111E-3</v>
      </c>
      <c r="P22" s="174">
        <v>0.33528227700000002</v>
      </c>
      <c r="Q22" s="279">
        <v>0.66702141299999973</v>
      </c>
      <c r="R22" s="165">
        <v>396110.13814377226</v>
      </c>
      <c r="T22" s="149"/>
      <c r="U22" s="149"/>
      <c r="V22" s="149"/>
      <c r="W22" s="149"/>
      <c r="X22" s="149"/>
      <c r="Y22" s="149"/>
      <c r="Z22" s="149"/>
      <c r="AA22" s="149"/>
      <c r="AB22" s="149"/>
      <c r="AC22" s="149"/>
      <c r="AD22" s="149"/>
      <c r="AE22" s="149"/>
      <c r="AF22" s="149"/>
      <c r="AG22" s="149"/>
      <c r="AH22" s="149"/>
      <c r="AI22" s="149"/>
    </row>
    <row r="23" spans="1:36" ht="18" customHeight="1" x14ac:dyDescent="0.25">
      <c r="A23" s="1" t="s">
        <v>52</v>
      </c>
      <c r="B23" s="365" t="s">
        <v>53</v>
      </c>
      <c r="C23" s="175">
        <v>4885</v>
      </c>
      <c r="D23" s="176">
        <v>88006</v>
      </c>
      <c r="E23" s="173">
        <v>149.628786967</v>
      </c>
      <c r="F23" s="174">
        <v>14.767963195</v>
      </c>
      <c r="G23" s="174">
        <v>14.302059</v>
      </c>
      <c r="H23" s="174">
        <v>65.64617192</v>
      </c>
      <c r="I23" s="279">
        <v>125.981347</v>
      </c>
      <c r="J23" s="165">
        <v>745928.36761129927</v>
      </c>
      <c r="K23" s="175">
        <v>561</v>
      </c>
      <c r="L23" s="176">
        <v>2854.7660000000005</v>
      </c>
      <c r="M23" s="280">
        <v>4.3724951180290006</v>
      </c>
      <c r="N23" s="163">
        <v>0.79645365700000004</v>
      </c>
      <c r="O23" s="174">
        <v>0.458072323</v>
      </c>
      <c r="P23" s="174">
        <v>2.179483749259</v>
      </c>
      <c r="Q23" s="279">
        <v>1.9801597339999997</v>
      </c>
      <c r="R23" s="165">
        <v>763454.42998095101</v>
      </c>
      <c r="T23" s="149"/>
      <c r="U23" s="149"/>
      <c r="V23" s="149"/>
      <c r="W23" s="149"/>
      <c r="X23" s="149"/>
      <c r="Y23" s="149"/>
      <c r="Z23" s="149"/>
      <c r="AA23" s="149"/>
      <c r="AB23" s="149"/>
      <c r="AC23" s="149"/>
      <c r="AD23" s="149"/>
      <c r="AE23" s="149"/>
      <c r="AF23" s="149"/>
      <c r="AG23" s="149"/>
      <c r="AH23" s="149"/>
      <c r="AI23" s="149"/>
    </row>
    <row r="24" spans="1:36" ht="15.95" customHeight="1" x14ac:dyDescent="0.25">
      <c r="A24" s="28" t="s">
        <v>278</v>
      </c>
      <c r="B24" s="366" t="s">
        <v>279</v>
      </c>
      <c r="C24" s="175">
        <v>9323</v>
      </c>
      <c r="D24" s="176">
        <v>107062</v>
      </c>
      <c r="E24" s="173">
        <v>64.416184000000001</v>
      </c>
      <c r="F24" s="174">
        <v>1.831609</v>
      </c>
      <c r="G24" s="174">
        <v>0.54096500000000003</v>
      </c>
      <c r="H24" s="174">
        <v>18.088815</v>
      </c>
      <c r="I24" s="279">
        <v>578.98756200000003</v>
      </c>
      <c r="J24" s="165">
        <v>168956.44579776205</v>
      </c>
      <c r="K24" s="175">
        <v>611</v>
      </c>
      <c r="L24" s="176">
        <v>3494.1750000000061</v>
      </c>
      <c r="M24" s="280">
        <v>2.7048662139999999</v>
      </c>
      <c r="N24" s="163">
        <v>6.0116661000000002E-2</v>
      </c>
      <c r="O24" s="174">
        <v>7.5845219000000005E-2</v>
      </c>
      <c r="P24" s="174">
        <v>1.3252024950000001</v>
      </c>
      <c r="Q24" s="279">
        <v>40.398563217999993</v>
      </c>
      <c r="R24" s="165">
        <v>379260.48208804586</v>
      </c>
      <c r="S24" s="149"/>
      <c r="T24" s="149"/>
      <c r="U24" s="149"/>
      <c r="V24" s="149"/>
      <c r="W24" s="149"/>
      <c r="X24" s="149"/>
      <c r="Y24" s="149"/>
      <c r="Z24" s="149"/>
      <c r="AA24" s="149"/>
      <c r="AB24" s="149"/>
      <c r="AC24" s="149"/>
      <c r="AD24" s="149"/>
      <c r="AE24" s="149"/>
      <c r="AF24" s="149"/>
      <c r="AG24" s="149"/>
      <c r="AH24" s="149"/>
      <c r="AI24" s="149"/>
    </row>
    <row r="25" spans="1:36" ht="15.95" customHeight="1" x14ac:dyDescent="0.25">
      <c r="A25" s="1" t="s">
        <v>58</v>
      </c>
      <c r="B25" s="365" t="s">
        <v>59</v>
      </c>
      <c r="C25" s="175">
        <v>10692</v>
      </c>
      <c r="D25" s="176">
        <v>100907</v>
      </c>
      <c r="E25" s="173">
        <v>132.90530100000001</v>
      </c>
      <c r="F25" s="174">
        <v>26.335636999999998</v>
      </c>
      <c r="G25" s="174">
        <v>8.3362630000000006</v>
      </c>
      <c r="H25" s="174">
        <v>60.221626000000001</v>
      </c>
      <c r="I25" s="279">
        <v>151.37983700000001</v>
      </c>
      <c r="J25" s="165">
        <v>596803.25448184973</v>
      </c>
      <c r="K25" s="175">
        <v>2414</v>
      </c>
      <c r="L25" s="176">
        <v>9149.3949999999895</v>
      </c>
      <c r="M25" s="280">
        <v>18.691686190999999</v>
      </c>
      <c r="N25" s="163">
        <v>5.7194486260000001</v>
      </c>
      <c r="O25" s="174">
        <v>1.025975638</v>
      </c>
      <c r="P25" s="174">
        <v>5.9173204000000004</v>
      </c>
      <c r="Q25" s="279">
        <v>15.238921184000016</v>
      </c>
      <c r="R25" s="165">
        <v>646744.44594424078</v>
      </c>
      <c r="S25" s="149"/>
      <c r="T25" s="149"/>
      <c r="U25" s="149"/>
      <c r="V25" s="149"/>
      <c r="W25" s="149"/>
      <c r="X25" s="149"/>
      <c r="Y25" s="149"/>
      <c r="Z25" s="149"/>
      <c r="AA25" s="149"/>
      <c r="AB25" s="149"/>
      <c r="AC25" s="149"/>
      <c r="AD25" s="149"/>
      <c r="AE25" s="149"/>
      <c r="AF25" s="149"/>
      <c r="AG25" s="149"/>
      <c r="AH25" s="149"/>
      <c r="AI25" s="149"/>
    </row>
    <row r="26" spans="1:36" ht="23.1" customHeight="1" x14ac:dyDescent="0.25">
      <c r="A26" s="29" t="s">
        <v>60</v>
      </c>
      <c r="B26" s="367" t="s">
        <v>61</v>
      </c>
      <c r="C26" s="175">
        <v>5403</v>
      </c>
      <c r="D26" s="176">
        <v>81023</v>
      </c>
      <c r="E26" s="173">
        <v>83.464433991999996</v>
      </c>
      <c r="F26" s="174">
        <v>4.0383849999999999</v>
      </c>
      <c r="G26" s="174">
        <v>3.8399239999999999</v>
      </c>
      <c r="H26" s="174">
        <v>36.152814831999997</v>
      </c>
      <c r="I26" s="279">
        <v>37.929045000000002</v>
      </c>
      <c r="J26" s="309">
        <v>446204.34730878886</v>
      </c>
      <c r="K26" s="175">
        <v>841</v>
      </c>
      <c r="L26" s="176">
        <v>3932.1399999999953</v>
      </c>
      <c r="M26" s="280">
        <v>6.9819625370000002</v>
      </c>
      <c r="N26" s="163">
        <v>0.20255013299999999</v>
      </c>
      <c r="O26" s="174">
        <v>0.18413307100000001</v>
      </c>
      <c r="P26" s="174">
        <v>2.2635040860000002</v>
      </c>
      <c r="Q26" s="279">
        <v>1.8935323590000011</v>
      </c>
      <c r="R26" s="309">
        <v>575641.78437186952</v>
      </c>
      <c r="S26" s="149"/>
      <c r="T26" s="149"/>
      <c r="U26" s="149"/>
      <c r="V26" s="149"/>
      <c r="W26" s="149"/>
      <c r="X26" s="149"/>
      <c r="Y26" s="149"/>
      <c r="Z26" s="149"/>
      <c r="AA26" s="149"/>
      <c r="AB26" s="149"/>
      <c r="AC26" s="149"/>
      <c r="AD26" s="149"/>
      <c r="AE26" s="149"/>
      <c r="AF26" s="149"/>
      <c r="AG26" s="149"/>
      <c r="AH26" s="149"/>
      <c r="AI26" s="149"/>
    </row>
    <row r="27" spans="1:36" ht="11.25" customHeight="1" thickBot="1" x14ac:dyDescent="0.3">
      <c r="A27" s="25" t="s">
        <v>62</v>
      </c>
      <c r="B27" s="26"/>
      <c r="C27" s="303">
        <f>SUM(C5:C26)</f>
        <v>114180</v>
      </c>
      <c r="D27" s="304">
        <f t="shared" ref="D27:O27" si="0">SUM(D5:D26)</f>
        <v>1432940</v>
      </c>
      <c r="E27" s="305">
        <f>SUM(E5:E26)</f>
        <v>2934.9679026700001</v>
      </c>
      <c r="F27" s="306">
        <f t="shared" si="0"/>
        <v>725.55931159499983</v>
      </c>
      <c r="G27" s="306">
        <f t="shared" si="0"/>
        <v>485.10145500000004</v>
      </c>
      <c r="H27" s="306">
        <f t="shared" si="0"/>
        <v>754.28056401399999</v>
      </c>
      <c r="I27" s="306">
        <f t="shared" si="0"/>
        <v>1720.3611290000001</v>
      </c>
      <c r="J27" s="307">
        <f>1000000000*H27/D27</f>
        <v>526386.70426814805</v>
      </c>
      <c r="K27" s="304">
        <f t="shared" si="0"/>
        <v>21537</v>
      </c>
      <c r="L27" s="304">
        <f>SUM(L5:L26)</f>
        <v>122217.02800000006</v>
      </c>
      <c r="M27" s="305">
        <f>SUM(M5:M26)</f>
        <v>255.278460929787</v>
      </c>
      <c r="N27" s="306">
        <f t="shared" si="0"/>
        <v>73.280556417494992</v>
      </c>
      <c r="O27" s="306">
        <f t="shared" si="0"/>
        <v>42.192577632000003</v>
      </c>
      <c r="P27" s="306">
        <f>SUM(P5:P26)</f>
        <v>69.603441585324987</v>
      </c>
      <c r="Q27" s="306">
        <f>SUM(Q5:Q26)</f>
        <v>117.04094893200002</v>
      </c>
      <c r="R27" s="307">
        <f>(P27/L27)*1000000000</f>
        <v>569506.90688800707</v>
      </c>
      <c r="S27" s="149"/>
      <c r="T27" s="149"/>
      <c r="U27" s="149"/>
      <c r="V27" s="149"/>
      <c r="W27" s="149"/>
      <c r="X27" s="149"/>
      <c r="Y27" s="149"/>
      <c r="Z27" s="149"/>
      <c r="AA27" s="149"/>
      <c r="AB27" s="149"/>
      <c r="AC27" s="149"/>
      <c r="AD27" s="149"/>
      <c r="AE27" s="149"/>
      <c r="AF27" s="149"/>
      <c r="AG27" s="149"/>
      <c r="AH27" s="149"/>
      <c r="AI27" s="149"/>
    </row>
    <row r="28" spans="1:36" ht="11.1" customHeight="1" x14ac:dyDescent="0.25">
      <c r="A28" s="167" t="s">
        <v>63</v>
      </c>
      <c r="B28" s="10" t="s">
        <v>281</v>
      </c>
      <c r="C28" s="11"/>
      <c r="D28" s="11"/>
      <c r="E28" s="64"/>
      <c r="F28" s="64"/>
      <c r="G28" s="64"/>
      <c r="H28" s="64"/>
      <c r="I28" s="64"/>
      <c r="J28" s="64"/>
      <c r="K28" s="64"/>
      <c r="L28" s="64"/>
      <c r="M28" s="11"/>
      <c r="N28" s="11"/>
      <c r="O28" s="11"/>
      <c r="P28" s="11"/>
      <c r="Q28" s="11"/>
      <c r="R28" s="11"/>
      <c r="T28" s="149"/>
      <c r="U28" s="149"/>
      <c r="V28" s="149"/>
      <c r="W28" s="148"/>
      <c r="Y28" s="148"/>
      <c r="Z28" s="148"/>
      <c r="AA28" s="148"/>
      <c r="AC28" s="148"/>
      <c r="AD28" s="148"/>
      <c r="AE28" s="148"/>
      <c r="AF28" s="148"/>
      <c r="AG28" s="149"/>
    </row>
    <row r="29" spans="1:36" ht="9.9499999999999993" customHeight="1" x14ac:dyDescent="0.25">
      <c r="A29" s="12"/>
      <c r="B29" s="13" t="s">
        <v>282</v>
      </c>
      <c r="C29" s="14"/>
      <c r="D29" s="14"/>
      <c r="E29" s="14"/>
      <c r="F29" s="14"/>
      <c r="G29" s="14"/>
      <c r="H29" s="14"/>
      <c r="I29" s="14"/>
      <c r="J29" s="14"/>
      <c r="K29" s="14"/>
      <c r="L29" s="14"/>
      <c r="M29" s="14"/>
      <c r="N29" s="14"/>
      <c r="O29" s="14"/>
      <c r="P29" s="14"/>
      <c r="Q29" s="14"/>
      <c r="R29" s="14"/>
      <c r="T29" s="149"/>
      <c r="U29" s="149"/>
      <c r="V29" s="149"/>
      <c r="W29" s="148"/>
      <c r="Y29" s="148"/>
      <c r="Z29" s="148"/>
      <c r="AA29" s="148"/>
      <c r="AC29" s="148"/>
      <c r="AD29" s="148"/>
      <c r="AE29" s="148"/>
      <c r="AF29" s="148"/>
      <c r="AG29" s="149"/>
    </row>
    <row r="30" spans="1:36" ht="9.9499999999999993" customHeight="1" x14ac:dyDescent="0.25">
      <c r="B30" s="345" t="s">
        <v>283</v>
      </c>
      <c r="C30" s="14"/>
      <c r="D30" s="14"/>
      <c r="E30" s="14"/>
      <c r="F30" s="14"/>
      <c r="G30" s="14"/>
      <c r="H30" s="14"/>
      <c r="I30" s="14"/>
      <c r="J30" s="14"/>
      <c r="K30" s="14"/>
      <c r="L30" s="14"/>
      <c r="M30" s="14"/>
      <c r="N30" s="14"/>
      <c r="O30" s="14"/>
      <c r="P30" s="14"/>
      <c r="Q30" s="14"/>
      <c r="R30" s="14"/>
      <c r="T30" s="149"/>
      <c r="U30" s="149"/>
      <c r="V30" s="149"/>
      <c r="W30" s="148"/>
      <c r="Y30" s="148"/>
      <c r="Z30" s="148"/>
      <c r="AA30" s="148"/>
      <c r="AC30" s="148"/>
      <c r="AD30" s="148"/>
      <c r="AE30" s="148"/>
      <c r="AF30" s="148"/>
      <c r="AG30" s="149"/>
    </row>
    <row r="31" spans="1:36" ht="9.9499999999999993" customHeight="1" x14ac:dyDescent="0.25">
      <c r="B31" s="345" t="s">
        <v>284</v>
      </c>
      <c r="C31" s="14"/>
      <c r="D31" s="14"/>
      <c r="E31" s="14"/>
      <c r="F31" s="14"/>
      <c r="G31" s="14"/>
      <c r="H31" s="14"/>
      <c r="I31" s="14"/>
      <c r="J31" s="14"/>
      <c r="K31" s="14"/>
      <c r="L31" s="14"/>
      <c r="M31" s="14"/>
      <c r="N31" s="14"/>
      <c r="O31" s="14"/>
      <c r="P31" s="14"/>
      <c r="Q31" s="14"/>
      <c r="R31" s="14"/>
      <c r="T31" s="149"/>
      <c r="U31" s="149"/>
      <c r="V31" s="149"/>
      <c r="W31" s="148"/>
      <c r="Y31" s="148"/>
      <c r="Z31" s="148"/>
      <c r="AA31" s="148"/>
      <c r="AC31" s="148"/>
      <c r="AD31" s="148"/>
      <c r="AE31" s="148"/>
      <c r="AF31" s="148"/>
      <c r="AG31" s="149"/>
    </row>
    <row r="32" spans="1:36" ht="9.9499999999999993" customHeight="1" x14ac:dyDescent="0.25">
      <c r="A32" s="167" t="s">
        <v>285</v>
      </c>
      <c r="B32" s="167" t="s">
        <v>286</v>
      </c>
      <c r="C32" s="166"/>
      <c r="D32" s="166"/>
      <c r="E32" s="166"/>
      <c r="F32" s="166"/>
      <c r="G32" s="166"/>
      <c r="H32" s="59"/>
      <c r="I32" s="59"/>
      <c r="J32" s="59"/>
      <c r="K32" s="217"/>
      <c r="L32" s="217"/>
      <c r="M32" s="217"/>
      <c r="N32" s="217"/>
      <c r="O32" s="217"/>
      <c r="P32" s="218"/>
      <c r="Q32" s="217"/>
      <c r="R32" s="217"/>
      <c r="T32" s="149"/>
      <c r="U32" s="149"/>
      <c r="V32" s="149"/>
      <c r="W32" s="148"/>
      <c r="Y32" s="148"/>
      <c r="Z32" s="148"/>
      <c r="AA32" s="148"/>
      <c r="AC32" s="148"/>
      <c r="AD32" s="148"/>
      <c r="AE32" s="148"/>
      <c r="AF32" s="148"/>
      <c r="AG32" s="149"/>
    </row>
    <row r="33" spans="34:35" x14ac:dyDescent="0.25">
      <c r="AH33" s="149"/>
      <c r="AI33" s="149"/>
    </row>
    <row r="34" spans="34:35" x14ac:dyDescent="0.25">
      <c r="AH34" s="149"/>
      <c r="AI34" s="149"/>
    </row>
    <row r="35" spans="34:35" x14ac:dyDescent="0.25">
      <c r="AH35" s="149"/>
      <c r="AI35" s="149"/>
    </row>
  </sheetData>
  <mergeCells count="7">
    <mergeCell ref="A1:R1"/>
    <mergeCell ref="C2:J2"/>
    <mergeCell ref="K2:R2"/>
    <mergeCell ref="C4:D4"/>
    <mergeCell ref="E4:I4"/>
    <mergeCell ref="K4:L4"/>
    <mergeCell ref="M4:Q4"/>
  </mergeCells>
  <pageMargins left="0.70866141732283472" right="0.70866141732283472" top="0.74803149606299213" bottom="0.74803149606299213" header="0.31496062992125984" footer="0.31496062992125984"/>
  <pageSetup paperSize="9" scale="95" orientation="landscape" r:id="rId1"/>
  <headerFooter>
    <oddHeader>&amp;LStatistik over den grønne produktion i Danmark</oddHeader>
    <oddFooter>&amp;CSide &amp;P af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view="pageLayout" topLeftCell="A9" zoomScaleNormal="100" workbookViewId="0">
      <selection sqref="A1:R1"/>
    </sheetView>
  </sheetViews>
  <sheetFormatPr defaultRowHeight="15" x14ac:dyDescent="0.25"/>
  <cols>
    <col min="1" max="1" width="5.42578125" customWidth="1"/>
    <col min="2" max="2" width="17.7109375" customWidth="1"/>
    <col min="3" max="3" width="6.42578125" customWidth="1"/>
    <col min="4" max="4" width="8.28515625" customWidth="1"/>
    <col min="5" max="5" width="6.85546875" customWidth="1"/>
    <col min="6" max="6" width="4.85546875" customWidth="1"/>
    <col min="7" max="7" width="4.42578125" customWidth="1"/>
    <col min="8" max="8" width="7.85546875" customWidth="1"/>
    <col min="9" max="9" width="5.85546875" customWidth="1"/>
    <col min="10" max="10" width="10.7109375" customWidth="1"/>
    <col min="11" max="11" width="6.42578125" customWidth="1"/>
    <col min="12" max="12" width="6.85546875" customWidth="1"/>
    <col min="13" max="13" width="6" customWidth="1"/>
    <col min="14" max="14" width="4.85546875" customWidth="1"/>
    <col min="15" max="15" width="4.7109375" customWidth="1"/>
    <col min="16" max="16" width="7.7109375" customWidth="1"/>
    <col min="17" max="17" width="6" customWidth="1"/>
    <col min="18" max="18" width="10.5703125" customWidth="1"/>
    <col min="19" max="19" width="11.85546875" bestFit="1" customWidth="1"/>
  </cols>
  <sheetData>
    <row r="1" spans="1:33" ht="12.75" customHeight="1" thickBot="1" x14ac:dyDescent="0.3">
      <c r="A1" s="401" t="s">
        <v>108</v>
      </c>
      <c r="B1" s="401"/>
      <c r="C1" s="401"/>
      <c r="D1" s="401"/>
      <c r="E1" s="401"/>
      <c r="F1" s="401"/>
      <c r="G1" s="401"/>
      <c r="H1" s="401"/>
      <c r="I1" s="401"/>
      <c r="J1" s="401"/>
      <c r="K1" s="401"/>
      <c r="L1" s="401"/>
      <c r="M1" s="401"/>
      <c r="N1" s="401"/>
      <c r="O1" s="401"/>
      <c r="P1" s="401"/>
      <c r="Q1" s="401"/>
      <c r="R1" s="401"/>
      <c r="S1" s="149"/>
      <c r="T1" s="149"/>
      <c r="U1" s="149"/>
      <c r="V1" s="149"/>
      <c r="W1" s="149"/>
      <c r="X1" s="149"/>
      <c r="Y1" s="149"/>
      <c r="Z1" s="149"/>
      <c r="AA1" s="149"/>
      <c r="AB1" s="149"/>
      <c r="AC1" s="149"/>
      <c r="AD1" s="149"/>
      <c r="AE1" s="149"/>
      <c r="AF1" s="149"/>
      <c r="AG1" s="149"/>
    </row>
    <row r="2" spans="1:33" ht="11.25" customHeight="1" x14ac:dyDescent="0.25">
      <c r="A2" s="73"/>
      <c r="B2" s="73"/>
      <c r="C2" s="408" t="s">
        <v>0</v>
      </c>
      <c r="D2" s="407"/>
      <c r="E2" s="407"/>
      <c r="F2" s="407"/>
      <c r="G2" s="407"/>
      <c r="H2" s="407"/>
      <c r="I2" s="407"/>
      <c r="J2" s="407"/>
      <c r="K2" s="407" t="s">
        <v>67</v>
      </c>
      <c r="L2" s="407"/>
      <c r="M2" s="407"/>
      <c r="N2" s="407"/>
      <c r="O2" s="407"/>
      <c r="P2" s="407"/>
      <c r="Q2" s="407"/>
      <c r="R2" s="407"/>
      <c r="S2" s="149"/>
      <c r="T2" s="149"/>
      <c r="U2" s="149"/>
      <c r="V2" s="149"/>
      <c r="W2" s="149"/>
      <c r="X2" s="149"/>
      <c r="Y2" s="149"/>
      <c r="Z2" s="149"/>
      <c r="AA2" s="149"/>
      <c r="AB2" s="149"/>
      <c r="AC2" s="149"/>
      <c r="AD2" s="149"/>
      <c r="AE2" s="149"/>
      <c r="AF2" s="149"/>
    </row>
    <row r="3" spans="1:33" ht="15" customHeight="1" x14ac:dyDescent="0.25">
      <c r="A3" s="74" t="s">
        <v>2</v>
      </c>
      <c r="B3" s="74" t="s">
        <v>114</v>
      </c>
      <c r="C3" s="22" t="s">
        <v>4</v>
      </c>
      <c r="D3" s="22" t="s">
        <v>5</v>
      </c>
      <c r="E3" s="70" t="s">
        <v>6</v>
      </c>
      <c r="F3" s="22" t="s">
        <v>7</v>
      </c>
      <c r="G3" s="22" t="s">
        <v>8</v>
      </c>
      <c r="H3" s="23" t="s">
        <v>9</v>
      </c>
      <c r="I3" s="22" t="s">
        <v>10</v>
      </c>
      <c r="J3" s="71" t="s">
        <v>11</v>
      </c>
      <c r="K3" s="22" t="s">
        <v>4</v>
      </c>
      <c r="L3" s="22" t="s">
        <v>5</v>
      </c>
      <c r="M3" s="70" t="s">
        <v>6</v>
      </c>
      <c r="N3" s="22" t="s">
        <v>7</v>
      </c>
      <c r="O3" s="22" t="s">
        <v>8</v>
      </c>
      <c r="P3" s="23" t="s">
        <v>9</v>
      </c>
      <c r="Q3" s="22" t="s">
        <v>10</v>
      </c>
      <c r="R3" s="71" t="s">
        <v>11</v>
      </c>
      <c r="S3" s="149"/>
      <c r="T3" s="149"/>
      <c r="U3" s="149"/>
      <c r="V3" s="149"/>
      <c r="W3" s="149"/>
      <c r="X3" s="149"/>
      <c r="Y3" s="149"/>
      <c r="Z3" s="149"/>
      <c r="AA3" s="149"/>
      <c r="AB3" s="149"/>
      <c r="AC3" s="149"/>
      <c r="AD3" s="149"/>
      <c r="AE3" s="149"/>
      <c r="AF3" s="149"/>
    </row>
    <row r="4" spans="1:33" ht="12" customHeight="1" x14ac:dyDescent="0.25">
      <c r="A4" s="75"/>
      <c r="B4" s="75"/>
      <c r="C4" s="405" t="s">
        <v>12</v>
      </c>
      <c r="D4" s="405"/>
      <c r="E4" s="406" t="s">
        <v>13</v>
      </c>
      <c r="F4" s="405"/>
      <c r="G4" s="405"/>
      <c r="H4" s="405"/>
      <c r="I4" s="405"/>
      <c r="J4" s="76" t="s">
        <v>14</v>
      </c>
      <c r="K4" s="404" t="s">
        <v>12</v>
      </c>
      <c r="L4" s="405"/>
      <c r="M4" s="406" t="s">
        <v>13</v>
      </c>
      <c r="N4" s="405"/>
      <c r="O4" s="405"/>
      <c r="P4" s="405"/>
      <c r="Q4" s="405"/>
      <c r="R4" s="76" t="s">
        <v>14</v>
      </c>
      <c r="S4" s="149"/>
      <c r="T4" s="149"/>
      <c r="U4" s="149"/>
      <c r="V4" s="149"/>
      <c r="W4" s="149"/>
      <c r="X4" s="149"/>
      <c r="Y4" s="149"/>
      <c r="Z4" s="149"/>
      <c r="AA4" s="149"/>
      <c r="AB4" s="149"/>
      <c r="AC4" s="149"/>
      <c r="AD4" s="149"/>
      <c r="AE4" s="149"/>
      <c r="AF4" s="149"/>
    </row>
    <row r="5" spans="1:33" ht="18" x14ac:dyDescent="0.25">
      <c r="A5" s="368" t="s">
        <v>15</v>
      </c>
      <c r="B5" s="365" t="s">
        <v>16</v>
      </c>
      <c r="C5" s="175">
        <v>9814</v>
      </c>
      <c r="D5" s="176">
        <v>28540</v>
      </c>
      <c r="E5" s="173">
        <v>57.780368824999996</v>
      </c>
      <c r="F5" s="174">
        <v>2.442116</v>
      </c>
      <c r="G5" s="174">
        <v>1.079672</v>
      </c>
      <c r="H5" s="163">
        <v>0.37024000000000001</v>
      </c>
      <c r="I5" s="279">
        <v>0.84969600000000001</v>
      </c>
      <c r="J5" s="165">
        <v>12972.669936930624</v>
      </c>
      <c r="K5" s="175">
        <v>2492</v>
      </c>
      <c r="L5" s="176">
        <v>3343.151000000013</v>
      </c>
      <c r="M5" s="280">
        <v>6.9662338848100003</v>
      </c>
      <c r="N5" s="163">
        <v>8.6822318999999995E-2</v>
      </c>
      <c r="O5" s="174">
        <v>0.120292676</v>
      </c>
      <c r="P5" s="163">
        <v>2.0923305E-2</v>
      </c>
      <c r="Q5" s="279">
        <v>2.8829001999999999E-2</v>
      </c>
      <c r="R5" s="165">
        <v>6258.558168625922</v>
      </c>
      <c r="S5" s="149"/>
      <c r="T5" s="149"/>
      <c r="U5" s="149"/>
      <c r="V5" s="149"/>
      <c r="W5" s="149"/>
      <c r="X5" s="149"/>
      <c r="Y5" s="149"/>
      <c r="Z5" s="149"/>
      <c r="AA5" s="149"/>
      <c r="AB5" s="149"/>
      <c r="AC5" s="149"/>
      <c r="AD5" s="149"/>
      <c r="AE5" s="149"/>
      <c r="AF5" s="149"/>
    </row>
    <row r="6" spans="1:33" ht="23.1" customHeight="1" x14ac:dyDescent="0.25">
      <c r="A6" s="368" t="s">
        <v>17</v>
      </c>
      <c r="B6" s="365" t="s">
        <v>18</v>
      </c>
      <c r="C6" s="175">
        <v>1440</v>
      </c>
      <c r="D6" s="176">
        <v>59908</v>
      </c>
      <c r="E6" s="173">
        <v>149.26063400000001</v>
      </c>
      <c r="F6" s="174">
        <v>62.840474</v>
      </c>
      <c r="G6" s="174">
        <v>20.376819999999999</v>
      </c>
      <c r="H6" s="174">
        <v>33.430691000000003</v>
      </c>
      <c r="I6" s="279">
        <v>62.416134999999997</v>
      </c>
      <c r="J6" s="165">
        <v>558033.83521399484</v>
      </c>
      <c r="K6" s="175">
        <v>50</v>
      </c>
      <c r="L6" s="176">
        <v>132.822</v>
      </c>
      <c r="M6" s="280">
        <v>0.216685879</v>
      </c>
      <c r="N6" s="163">
        <v>4.4867373000000002E-2</v>
      </c>
      <c r="O6" s="174">
        <v>1.9969400000000002E-2</v>
      </c>
      <c r="P6" s="174">
        <v>6.0074039000000003E-2</v>
      </c>
      <c r="Q6" s="279">
        <v>6.8358040999999994E-2</v>
      </c>
      <c r="R6" s="165">
        <v>452289.82397494389</v>
      </c>
      <c r="S6" s="149"/>
      <c r="T6" s="149"/>
      <c r="U6" s="149"/>
      <c r="V6" s="149"/>
      <c r="W6" s="149"/>
      <c r="X6" s="149"/>
      <c r="Y6" s="149"/>
      <c r="Z6" s="149"/>
      <c r="AA6" s="149"/>
      <c r="AB6" s="149"/>
      <c r="AC6" s="149"/>
      <c r="AD6" s="149"/>
      <c r="AE6" s="149"/>
      <c r="AF6" s="149"/>
    </row>
    <row r="7" spans="1:33" ht="15" customHeight="1" x14ac:dyDescent="0.25">
      <c r="A7" s="368" t="s">
        <v>19</v>
      </c>
      <c r="B7" s="365" t="s">
        <v>20</v>
      </c>
      <c r="C7" s="175">
        <v>502</v>
      </c>
      <c r="D7" s="176">
        <v>6958</v>
      </c>
      <c r="E7" s="173">
        <v>11.783659999999999</v>
      </c>
      <c r="F7" s="174">
        <v>6.1475650000000002</v>
      </c>
      <c r="G7" s="174">
        <v>4.5027809999999997</v>
      </c>
      <c r="H7" s="174">
        <v>3.4471949999999998</v>
      </c>
      <c r="I7" s="279">
        <v>3.782457</v>
      </c>
      <c r="J7" s="165">
        <v>495429.00258695026</v>
      </c>
      <c r="K7" s="175">
        <v>117</v>
      </c>
      <c r="L7" s="176">
        <v>735.17399999999998</v>
      </c>
      <c r="M7" s="280">
        <v>1.516814375</v>
      </c>
      <c r="N7" s="163">
        <v>1.085155436</v>
      </c>
      <c r="O7" s="174">
        <v>0.57074046899999997</v>
      </c>
      <c r="P7" s="174">
        <v>0.420224072</v>
      </c>
      <c r="Q7" s="279">
        <v>1.186686248</v>
      </c>
      <c r="R7" s="165">
        <v>571598.11418793374</v>
      </c>
      <c r="S7" s="149"/>
      <c r="T7" s="149"/>
      <c r="U7" s="149"/>
      <c r="V7" s="149"/>
      <c r="W7" s="149"/>
      <c r="X7" s="149"/>
      <c r="Y7" s="149"/>
      <c r="Z7" s="149"/>
      <c r="AA7" s="149"/>
      <c r="AB7" s="149"/>
      <c r="AC7" s="149"/>
      <c r="AD7" s="149"/>
      <c r="AE7" s="149"/>
      <c r="AF7" s="149"/>
    </row>
    <row r="8" spans="1:33" ht="23.1" customHeight="1" x14ac:dyDescent="0.25">
      <c r="A8" s="368" t="s">
        <v>275</v>
      </c>
      <c r="B8" s="365" t="s">
        <v>78</v>
      </c>
      <c r="C8" s="179">
        <v>1295</v>
      </c>
      <c r="D8" s="180">
        <v>29847</v>
      </c>
      <c r="E8" s="177">
        <v>52.321387000000001</v>
      </c>
      <c r="F8" s="178">
        <v>12.736414180000001</v>
      </c>
      <c r="G8" s="178">
        <v>15.390258749999999</v>
      </c>
      <c r="H8" s="178">
        <v>15.663805999999999</v>
      </c>
      <c r="I8" s="279">
        <v>17.916097000000001</v>
      </c>
      <c r="J8" s="165">
        <v>524803.36382215971</v>
      </c>
      <c r="K8" s="179">
        <v>239</v>
      </c>
      <c r="L8" s="180">
        <v>5032.259</v>
      </c>
      <c r="M8" s="280">
        <v>6.3206047229999998</v>
      </c>
      <c r="N8" s="308">
        <v>1.0104111950000001</v>
      </c>
      <c r="O8" s="178">
        <v>0.98694628699999998</v>
      </c>
      <c r="P8" s="178">
        <v>2.4260683890000001</v>
      </c>
      <c r="Q8" s="279">
        <v>1.7413181409999992</v>
      </c>
      <c r="R8" s="165">
        <v>482103.24408978154</v>
      </c>
      <c r="S8" s="149"/>
      <c r="T8" s="149"/>
      <c r="U8" s="149"/>
      <c r="V8" s="149"/>
      <c r="W8" s="149"/>
      <c r="X8" s="149"/>
      <c r="Y8" s="149"/>
      <c r="Z8" s="149"/>
      <c r="AA8" s="149"/>
      <c r="AB8" s="149"/>
      <c r="AC8" s="149"/>
      <c r="AD8" s="149"/>
      <c r="AE8" s="149"/>
      <c r="AF8" s="149"/>
    </row>
    <row r="9" spans="1:33" ht="15" customHeight="1" x14ac:dyDescent="0.25">
      <c r="A9" s="368" t="s">
        <v>276</v>
      </c>
      <c r="B9" s="365" t="s">
        <v>277</v>
      </c>
      <c r="C9" s="175">
        <v>249</v>
      </c>
      <c r="D9" s="176">
        <v>28462</v>
      </c>
      <c r="E9" s="173">
        <v>66.992806000000002</v>
      </c>
      <c r="F9" s="174">
        <v>44.963287999999999</v>
      </c>
      <c r="G9" s="174">
        <v>14.999389000000001</v>
      </c>
      <c r="H9" s="174">
        <v>25.065486</v>
      </c>
      <c r="I9" s="279">
        <v>107.44465099999999</v>
      </c>
      <c r="J9" s="165">
        <v>880664.95678448456</v>
      </c>
      <c r="K9" s="175">
        <v>76</v>
      </c>
      <c r="L9" s="176">
        <v>414.10300000000012</v>
      </c>
      <c r="M9" s="280">
        <v>0.79307113699999998</v>
      </c>
      <c r="N9" s="163">
        <v>0.215863737</v>
      </c>
      <c r="O9" s="174">
        <v>0.26170122600000001</v>
      </c>
      <c r="P9" s="174">
        <v>0.284126977</v>
      </c>
      <c r="Q9" s="279">
        <v>0.40062336399999976</v>
      </c>
      <c r="R9" s="165">
        <v>686126.34296298248</v>
      </c>
      <c r="S9" s="149"/>
      <c r="T9" s="149"/>
      <c r="U9" s="149"/>
      <c r="V9" s="149"/>
      <c r="W9" s="149"/>
      <c r="X9" s="149"/>
      <c r="Y9" s="149"/>
      <c r="Z9" s="149"/>
      <c r="AA9" s="149"/>
      <c r="AB9" s="149"/>
      <c r="AC9" s="149"/>
      <c r="AD9" s="149"/>
      <c r="AE9" s="149"/>
      <c r="AF9" s="149"/>
    </row>
    <row r="10" spans="1:33" ht="15" customHeight="1" x14ac:dyDescent="0.25">
      <c r="A10" s="368" t="s">
        <v>26</v>
      </c>
      <c r="B10" s="365" t="s">
        <v>27</v>
      </c>
      <c r="C10" s="175">
        <v>877</v>
      </c>
      <c r="D10" s="176">
        <v>35477</v>
      </c>
      <c r="E10" s="173">
        <v>53.250321</v>
      </c>
      <c r="F10" s="174">
        <v>17.877877999999999</v>
      </c>
      <c r="G10" s="174">
        <v>9.9871400000000001</v>
      </c>
      <c r="H10" s="174">
        <v>20.742407</v>
      </c>
      <c r="I10" s="279">
        <v>29.231083000000002</v>
      </c>
      <c r="J10" s="165">
        <v>584671.95647884544</v>
      </c>
      <c r="K10" s="175">
        <v>496</v>
      </c>
      <c r="L10" s="176">
        <v>13925.23000000001</v>
      </c>
      <c r="M10" s="280">
        <v>20.974255283000002</v>
      </c>
      <c r="N10" s="163">
        <v>6.9291875210000002</v>
      </c>
      <c r="O10" s="174">
        <v>4.0632489129999998</v>
      </c>
      <c r="P10" s="174">
        <v>8.0011802500000009</v>
      </c>
      <c r="Q10" s="279">
        <v>11.127861567999998</v>
      </c>
      <c r="R10" s="165">
        <v>574581.55089718406</v>
      </c>
      <c r="S10" s="149"/>
      <c r="T10" s="149"/>
      <c r="U10" s="149"/>
      <c r="V10" s="149"/>
      <c r="W10" s="149"/>
      <c r="X10" s="149"/>
      <c r="Y10" s="149"/>
      <c r="Z10" s="149"/>
      <c r="AA10" s="149"/>
      <c r="AB10" s="149"/>
      <c r="AC10" s="149"/>
      <c r="AD10" s="149"/>
      <c r="AE10" s="149"/>
      <c r="AF10" s="149"/>
    </row>
    <row r="11" spans="1:33" ht="15.95" customHeight="1" x14ac:dyDescent="0.25">
      <c r="A11" s="368" t="s">
        <v>28</v>
      </c>
      <c r="B11" s="365" t="s">
        <v>29</v>
      </c>
      <c r="C11" s="175">
        <v>2225</v>
      </c>
      <c r="D11" s="176">
        <v>42075</v>
      </c>
      <c r="E11" s="173">
        <v>55.671191999999998</v>
      </c>
      <c r="F11" s="174">
        <v>19.201298999999999</v>
      </c>
      <c r="G11" s="174">
        <v>12.069406000000001</v>
      </c>
      <c r="H11" s="174">
        <v>20.854733</v>
      </c>
      <c r="I11" s="279">
        <v>18.656085000000001</v>
      </c>
      <c r="J11" s="165">
        <v>495656.16161616164</v>
      </c>
      <c r="K11" s="175">
        <v>546</v>
      </c>
      <c r="L11" s="176">
        <v>4040.7290000000053</v>
      </c>
      <c r="M11" s="280">
        <v>5.1583198320000001</v>
      </c>
      <c r="N11" s="163">
        <v>2.1321428999999998</v>
      </c>
      <c r="O11" s="174">
        <v>0.81488543199999997</v>
      </c>
      <c r="P11" s="174">
        <v>1.851305296</v>
      </c>
      <c r="Q11" s="279">
        <v>1.3835146869999981</v>
      </c>
      <c r="R11" s="165">
        <v>458161.21199912135</v>
      </c>
      <c r="S11" s="149"/>
      <c r="T11" s="149"/>
      <c r="U11" s="149"/>
      <c r="V11" s="149"/>
      <c r="W11" s="149"/>
      <c r="X11" s="149"/>
      <c r="Y11" s="149"/>
      <c r="Z11" s="149"/>
      <c r="AA11" s="149"/>
      <c r="AB11" s="149"/>
      <c r="AC11" s="149"/>
      <c r="AD11" s="149"/>
      <c r="AE11" s="149"/>
      <c r="AF11" s="149"/>
    </row>
    <row r="12" spans="1:33" ht="15.95" customHeight="1" x14ac:dyDescent="0.25">
      <c r="A12" s="368" t="s">
        <v>30</v>
      </c>
      <c r="B12" s="365" t="s">
        <v>31</v>
      </c>
      <c r="C12" s="175">
        <v>401</v>
      </c>
      <c r="D12" s="176">
        <v>19039</v>
      </c>
      <c r="E12" s="173">
        <v>30.973756000000002</v>
      </c>
      <c r="F12" s="174">
        <v>20.990821</v>
      </c>
      <c r="G12" s="174">
        <v>6.5770540000000004</v>
      </c>
      <c r="H12" s="174">
        <v>12.583093999999999</v>
      </c>
      <c r="I12" s="279">
        <v>20.908369</v>
      </c>
      <c r="J12" s="165">
        <v>660911.49745259725</v>
      </c>
      <c r="K12" s="175">
        <v>129</v>
      </c>
      <c r="L12" s="176">
        <v>2671.0860000000002</v>
      </c>
      <c r="M12" s="280">
        <v>4.090157102</v>
      </c>
      <c r="N12" s="163">
        <v>3.268986978</v>
      </c>
      <c r="O12" s="174">
        <v>0.92608475099999998</v>
      </c>
      <c r="P12" s="174">
        <v>1.658562903</v>
      </c>
      <c r="Q12" s="279">
        <v>1.5873537709999996</v>
      </c>
      <c r="R12" s="165">
        <v>620932.04898681655</v>
      </c>
      <c r="S12" s="149"/>
      <c r="T12" s="149"/>
      <c r="U12" s="149"/>
      <c r="V12" s="149"/>
      <c r="W12" s="149"/>
      <c r="X12" s="149"/>
      <c r="Y12" s="149"/>
      <c r="Z12" s="149"/>
      <c r="AA12" s="149"/>
      <c r="AB12" s="149"/>
      <c r="AC12" s="149"/>
      <c r="AD12" s="149"/>
      <c r="AE12" s="149"/>
      <c r="AF12" s="149"/>
    </row>
    <row r="13" spans="1:33" ht="15.95" customHeight="1" x14ac:dyDescent="0.25">
      <c r="A13" s="368" t="s">
        <v>32</v>
      </c>
      <c r="B13" s="365" t="s">
        <v>33</v>
      </c>
      <c r="C13" s="175">
        <v>277</v>
      </c>
      <c r="D13" s="176">
        <v>11046</v>
      </c>
      <c r="E13" s="173">
        <v>16.544736</v>
      </c>
      <c r="F13" s="174">
        <v>7.7256850000000004</v>
      </c>
      <c r="G13" s="174">
        <v>4.6060689999999997</v>
      </c>
      <c r="H13" s="174">
        <v>5.7561520000000002</v>
      </c>
      <c r="I13" s="279">
        <v>4.1502650000000001</v>
      </c>
      <c r="J13" s="165">
        <v>521107.36918341479</v>
      </c>
      <c r="K13" s="175">
        <v>90</v>
      </c>
      <c r="L13" s="176">
        <v>1026.009</v>
      </c>
      <c r="M13" s="280">
        <v>1.498895782</v>
      </c>
      <c r="N13" s="163">
        <v>0.87241301199999999</v>
      </c>
      <c r="O13" s="174">
        <v>0.34333789799999997</v>
      </c>
      <c r="P13" s="174">
        <v>0.53006349900000005</v>
      </c>
      <c r="Q13" s="279">
        <v>0.3972547119999999</v>
      </c>
      <c r="R13" s="165">
        <v>516626.55883135536</v>
      </c>
      <c r="S13" s="149"/>
      <c r="T13" s="149"/>
      <c r="U13" s="149"/>
      <c r="V13" s="149"/>
      <c r="W13" s="149"/>
      <c r="X13" s="149"/>
      <c r="Y13" s="149"/>
      <c r="Z13" s="149"/>
      <c r="AA13" s="149"/>
      <c r="AB13" s="149"/>
      <c r="AC13" s="149"/>
      <c r="AD13" s="149"/>
      <c r="AE13" s="149"/>
      <c r="AF13" s="149"/>
    </row>
    <row r="14" spans="1:33" ht="15" customHeight="1" x14ac:dyDescent="0.25">
      <c r="A14" s="368" t="s">
        <v>34</v>
      </c>
      <c r="B14" s="365" t="s">
        <v>35</v>
      </c>
      <c r="C14" s="175">
        <v>1208</v>
      </c>
      <c r="D14" s="176">
        <v>59042</v>
      </c>
      <c r="E14" s="173">
        <v>100.098786</v>
      </c>
      <c r="F14" s="174">
        <v>72.021009000000006</v>
      </c>
      <c r="G14" s="174">
        <v>22.631350999999999</v>
      </c>
      <c r="H14" s="174">
        <v>32.117992999999998</v>
      </c>
      <c r="I14" s="279">
        <v>31.766241999999998</v>
      </c>
      <c r="J14" s="165">
        <v>543985.51878323907</v>
      </c>
      <c r="K14" s="175">
        <v>501</v>
      </c>
      <c r="L14" s="176">
        <v>15795.677999999994</v>
      </c>
      <c r="M14" s="280">
        <v>33.866834736999998</v>
      </c>
      <c r="N14" s="163">
        <v>27.042708025</v>
      </c>
      <c r="O14" s="174">
        <v>8.7872859749999996</v>
      </c>
      <c r="P14" s="174">
        <v>9.0665416190000006</v>
      </c>
      <c r="Q14" s="279">
        <v>8.7784898429999867</v>
      </c>
      <c r="R14" s="165">
        <v>573988.7593935508</v>
      </c>
      <c r="S14" s="149"/>
      <c r="T14" s="149"/>
      <c r="U14" s="149"/>
      <c r="V14" s="149"/>
      <c r="W14" s="149"/>
      <c r="X14" s="149"/>
      <c r="Y14" s="149"/>
      <c r="Z14" s="149"/>
      <c r="AA14" s="149"/>
      <c r="AB14" s="149"/>
      <c r="AC14" s="149"/>
      <c r="AD14" s="149"/>
      <c r="AE14" s="149"/>
      <c r="AF14" s="149"/>
    </row>
    <row r="15" spans="1:33" ht="15" customHeight="1" x14ac:dyDescent="0.25">
      <c r="A15" s="368" t="s">
        <v>36</v>
      </c>
      <c r="B15" s="365" t="s">
        <v>37</v>
      </c>
      <c r="C15" s="175">
        <v>185</v>
      </c>
      <c r="D15" s="176">
        <v>11443</v>
      </c>
      <c r="E15" s="173">
        <v>16.237760000000002</v>
      </c>
      <c r="F15" s="174">
        <v>11.855371999999999</v>
      </c>
      <c r="G15" s="174">
        <v>8.4924759999999999</v>
      </c>
      <c r="H15" s="174">
        <v>4.2001910000000002</v>
      </c>
      <c r="I15" s="279">
        <v>4.3876429999999997</v>
      </c>
      <c r="J15" s="165">
        <v>367053.30769902997</v>
      </c>
      <c r="K15" s="175">
        <v>54</v>
      </c>
      <c r="L15" s="176">
        <v>1527.6449999999995</v>
      </c>
      <c r="M15" s="280">
        <v>1.9771059090000001</v>
      </c>
      <c r="N15" s="163">
        <v>1.3347572809999999</v>
      </c>
      <c r="O15" s="174">
        <v>0.44257132900000001</v>
      </c>
      <c r="P15" s="174">
        <v>0.76061794900000002</v>
      </c>
      <c r="Q15" s="279">
        <v>0.65805928300000005</v>
      </c>
      <c r="R15" s="165">
        <v>497902.29339931742</v>
      </c>
      <c r="S15" s="149"/>
      <c r="T15" s="149"/>
      <c r="U15" s="149"/>
      <c r="V15" s="149"/>
      <c r="W15" s="149"/>
      <c r="X15" s="149"/>
      <c r="Y15" s="149"/>
      <c r="Z15" s="149"/>
      <c r="AA15" s="149"/>
      <c r="AB15" s="149"/>
      <c r="AC15" s="149"/>
      <c r="AD15" s="149"/>
      <c r="AE15" s="149"/>
      <c r="AF15" s="149"/>
    </row>
    <row r="16" spans="1:33" ht="15" customHeight="1" x14ac:dyDescent="0.25">
      <c r="A16" s="368" t="s">
        <v>38</v>
      </c>
      <c r="B16" s="365" t="s">
        <v>39</v>
      </c>
      <c r="C16" s="175">
        <v>1902</v>
      </c>
      <c r="D16" s="176">
        <v>35487</v>
      </c>
      <c r="E16" s="173">
        <v>49.090492263000002</v>
      </c>
      <c r="F16" s="174">
        <v>23.814758999999999</v>
      </c>
      <c r="G16" s="174">
        <v>9.6589539999999996</v>
      </c>
      <c r="H16" s="174">
        <v>18.162799</v>
      </c>
      <c r="I16" s="279">
        <v>13.557683000000001</v>
      </c>
      <c r="J16" s="165">
        <v>511815.56626370217</v>
      </c>
      <c r="K16" s="175">
        <v>291</v>
      </c>
      <c r="L16" s="176">
        <v>1021.0909999999996</v>
      </c>
      <c r="M16" s="280">
        <v>1.2474424173369998</v>
      </c>
      <c r="N16" s="163">
        <v>0.36302749499999998</v>
      </c>
      <c r="O16" s="174">
        <v>0.12787836299999999</v>
      </c>
      <c r="P16" s="174">
        <v>0.49137567300000001</v>
      </c>
      <c r="Q16" s="279">
        <v>0.28539648000000001</v>
      </c>
      <c r="R16" s="165">
        <v>481226.13263656246</v>
      </c>
      <c r="S16" s="149"/>
      <c r="T16" s="149"/>
      <c r="U16" s="149"/>
      <c r="V16" s="149"/>
      <c r="W16" s="149"/>
      <c r="X16" s="149"/>
      <c r="Y16" s="149"/>
      <c r="Z16" s="149"/>
      <c r="AA16" s="149"/>
      <c r="AB16" s="149"/>
      <c r="AC16" s="149"/>
      <c r="AD16" s="149"/>
      <c r="AE16" s="149"/>
      <c r="AF16" s="149"/>
    </row>
    <row r="17" spans="1:36" ht="15" customHeight="1" x14ac:dyDescent="0.25">
      <c r="A17" s="368" t="s">
        <v>40</v>
      </c>
      <c r="B17" s="365" t="s">
        <v>41</v>
      </c>
      <c r="C17" s="175">
        <v>434</v>
      </c>
      <c r="D17" s="176">
        <v>8681</v>
      </c>
      <c r="E17" s="173">
        <v>59.302773488</v>
      </c>
      <c r="F17" s="174">
        <v>9.1945069999999998</v>
      </c>
      <c r="G17" s="174">
        <v>16.94727</v>
      </c>
      <c r="H17" s="174">
        <v>14.867433782000001</v>
      </c>
      <c r="I17" s="373" t="s">
        <v>219</v>
      </c>
      <c r="J17" s="165">
        <v>1712640.6844833544</v>
      </c>
      <c r="K17" s="175">
        <v>351</v>
      </c>
      <c r="L17" s="176">
        <v>1819.4479999999983</v>
      </c>
      <c r="M17" s="280">
        <v>20.062708318473994</v>
      </c>
      <c r="N17" s="163">
        <v>1.5272575900000001</v>
      </c>
      <c r="O17" s="174">
        <v>7.4033568939999999</v>
      </c>
      <c r="P17" s="174">
        <v>3.7750427609670001</v>
      </c>
      <c r="Q17" s="373" t="s">
        <v>219</v>
      </c>
      <c r="R17" s="165">
        <v>2074828.6078893179</v>
      </c>
      <c r="S17" s="149"/>
      <c r="T17" s="149"/>
      <c r="U17" s="149"/>
      <c r="V17" s="149"/>
      <c r="W17" s="149"/>
      <c r="X17" s="149"/>
      <c r="Y17" s="149"/>
      <c r="Z17" s="149"/>
      <c r="AA17" s="149"/>
      <c r="AB17" s="149"/>
      <c r="AC17" s="149"/>
      <c r="AD17" s="149"/>
      <c r="AE17" s="149"/>
      <c r="AF17" s="149"/>
    </row>
    <row r="18" spans="1:36" ht="15" customHeight="1" x14ac:dyDescent="0.25">
      <c r="A18" s="368" t="s">
        <v>42</v>
      </c>
      <c r="B18" s="365" t="s">
        <v>43</v>
      </c>
      <c r="C18" s="175">
        <v>387</v>
      </c>
      <c r="D18" s="176">
        <v>6699</v>
      </c>
      <c r="E18" s="173">
        <v>13.001503208999999</v>
      </c>
      <c r="F18" s="174">
        <v>2.7547220000000001</v>
      </c>
      <c r="G18" s="174">
        <v>0.54489399999999999</v>
      </c>
      <c r="H18" s="174">
        <v>5.068695645</v>
      </c>
      <c r="I18" s="279">
        <v>1.1730480000000001</v>
      </c>
      <c r="J18" s="165">
        <v>756634.66860725486</v>
      </c>
      <c r="K18" s="175">
        <v>230</v>
      </c>
      <c r="L18" s="176">
        <v>2477.4099999999985</v>
      </c>
      <c r="M18" s="280">
        <v>6.2210321013660028</v>
      </c>
      <c r="N18" s="163">
        <v>2.603043832</v>
      </c>
      <c r="O18" s="174">
        <v>0.41378035400000002</v>
      </c>
      <c r="P18" s="174">
        <v>1.9265106994910002</v>
      </c>
      <c r="Q18" s="279">
        <v>0.77013526100000018</v>
      </c>
      <c r="R18" s="165">
        <v>777630.95308850834</v>
      </c>
      <c r="S18" s="149"/>
    </row>
    <row r="19" spans="1:36" ht="15" customHeight="1" x14ac:dyDescent="0.25">
      <c r="A19" s="368" t="s">
        <v>44</v>
      </c>
      <c r="B19" s="365" t="s">
        <v>45</v>
      </c>
      <c r="C19" s="175">
        <v>17293</v>
      </c>
      <c r="D19" s="176">
        <v>152996</v>
      </c>
      <c r="E19" s="173">
        <v>191.14236</v>
      </c>
      <c r="F19" s="174">
        <v>2.6382780000000001</v>
      </c>
      <c r="G19" s="174">
        <v>2.5719089999999998</v>
      </c>
      <c r="H19" s="174">
        <v>67.387176999999994</v>
      </c>
      <c r="I19" s="279">
        <v>45.554825999999998</v>
      </c>
      <c r="J19" s="165">
        <v>440450.58040733088</v>
      </c>
      <c r="K19" s="175">
        <v>5734</v>
      </c>
      <c r="L19" s="176">
        <v>18671.882000000001</v>
      </c>
      <c r="M19" s="280">
        <v>23.037167808</v>
      </c>
      <c r="N19" s="163">
        <v>0.39438144600000002</v>
      </c>
      <c r="O19" s="174">
        <v>0.38656464400000001</v>
      </c>
      <c r="P19" s="174">
        <v>8.1091506229999997</v>
      </c>
      <c r="Q19" s="279">
        <v>14.13939104499997</v>
      </c>
      <c r="R19" s="165">
        <v>434297.44377133483</v>
      </c>
      <c r="S19" s="149"/>
      <c r="T19" s="149"/>
      <c r="U19" s="149"/>
      <c r="V19" s="149"/>
      <c r="W19" s="149"/>
      <c r="X19" s="149"/>
      <c r="Y19" s="149"/>
      <c r="Z19" s="149"/>
      <c r="AA19" s="149"/>
      <c r="AB19" s="149"/>
      <c r="AC19" s="149"/>
      <c r="AD19" s="149"/>
      <c r="AE19" s="149"/>
      <c r="AF19" s="149"/>
      <c r="AG19" s="149"/>
      <c r="AH19" s="149"/>
      <c r="AI19" s="149"/>
      <c r="AJ19" s="149"/>
    </row>
    <row r="20" spans="1:36" ht="15" customHeight="1" x14ac:dyDescent="0.25">
      <c r="A20" s="368" t="s">
        <v>46</v>
      </c>
      <c r="B20" s="365" t="s">
        <v>47</v>
      </c>
      <c r="C20" s="175">
        <v>29716</v>
      </c>
      <c r="D20" s="176">
        <v>317025</v>
      </c>
      <c r="E20" s="173">
        <v>1100.2569060000001</v>
      </c>
      <c r="F20" s="174">
        <v>173.078833</v>
      </c>
      <c r="G20" s="174">
        <v>285.36013000000003</v>
      </c>
      <c r="H20" s="174">
        <v>162.41584599999999</v>
      </c>
      <c r="I20" s="279">
        <v>201.61718999999999</v>
      </c>
      <c r="J20" s="165">
        <v>512312.42331046448</v>
      </c>
      <c r="K20" s="175">
        <v>3893</v>
      </c>
      <c r="L20" s="176">
        <v>17081.023999999961</v>
      </c>
      <c r="M20" s="280">
        <v>56.332230680999999</v>
      </c>
      <c r="N20" s="163">
        <v>7.537479383</v>
      </c>
      <c r="O20" s="174">
        <v>13.781792888</v>
      </c>
      <c r="P20" s="174">
        <v>8.6978268310000004</v>
      </c>
      <c r="Q20" s="279">
        <v>9.987045436999999</v>
      </c>
      <c r="R20" s="165">
        <v>509209.91803536017</v>
      </c>
      <c r="S20" s="149"/>
      <c r="T20" s="149"/>
      <c r="U20" s="149"/>
      <c r="V20" s="149"/>
      <c r="W20" s="149"/>
      <c r="X20" s="149"/>
      <c r="Y20" s="149"/>
      <c r="Z20" s="149"/>
      <c r="AA20" s="149"/>
      <c r="AB20" s="149"/>
      <c r="AC20" s="149"/>
      <c r="AD20" s="149"/>
      <c r="AE20" s="149"/>
      <c r="AF20" s="149"/>
      <c r="AG20" s="149"/>
      <c r="AH20" s="149"/>
      <c r="AI20" s="149"/>
    </row>
    <row r="21" spans="1:36" ht="15" customHeight="1" x14ac:dyDescent="0.25">
      <c r="A21" s="368" t="s">
        <v>48</v>
      </c>
      <c r="B21" s="365" t="s">
        <v>49</v>
      </c>
      <c r="C21" s="175">
        <v>7015</v>
      </c>
      <c r="D21" s="176">
        <v>126596</v>
      </c>
      <c r="E21" s="173">
        <v>299.29951654600001</v>
      </c>
      <c r="F21" s="174">
        <v>161.039905</v>
      </c>
      <c r="G21" s="174">
        <v>12.665369</v>
      </c>
      <c r="H21" s="174">
        <v>71.786752695999994</v>
      </c>
      <c r="I21" s="279">
        <v>181.63009199999999</v>
      </c>
      <c r="J21" s="165">
        <v>567053.87765806192</v>
      </c>
      <c r="K21" s="175">
        <v>1106</v>
      </c>
      <c r="L21" s="176">
        <v>6865.9350000000068</v>
      </c>
      <c r="M21" s="280">
        <v>9.7504053370160015</v>
      </c>
      <c r="N21" s="163">
        <v>2.053769935</v>
      </c>
      <c r="O21" s="174">
        <v>0.60330927000000001</v>
      </c>
      <c r="P21" s="174">
        <v>4.1144528236759994</v>
      </c>
      <c r="Q21" s="279">
        <v>3.2311153839999962</v>
      </c>
      <c r="R21" s="165">
        <v>599256.01155210403</v>
      </c>
      <c r="S21" s="149"/>
      <c r="T21" s="149"/>
      <c r="U21" s="149"/>
      <c r="V21" s="149"/>
      <c r="W21" s="149"/>
      <c r="X21" s="149"/>
      <c r="Y21" s="149"/>
      <c r="Z21" s="149"/>
      <c r="AA21" s="149"/>
      <c r="AB21" s="149"/>
      <c r="AC21" s="149"/>
      <c r="AD21" s="149"/>
      <c r="AE21" s="149"/>
      <c r="AF21" s="149"/>
      <c r="AG21" s="149"/>
      <c r="AH21" s="149"/>
      <c r="AI21" s="149"/>
    </row>
    <row r="22" spans="1:36" ht="15.95" customHeight="1" x14ac:dyDescent="0.25">
      <c r="A22" s="368" t="s">
        <v>50</v>
      </c>
      <c r="B22" s="365" t="s">
        <v>51</v>
      </c>
      <c r="C22" s="175">
        <v>7216</v>
      </c>
      <c r="D22" s="176">
        <v>42254</v>
      </c>
      <c r="E22" s="173">
        <v>35.173000999999999</v>
      </c>
      <c r="F22" s="174">
        <v>0.92304200000000003</v>
      </c>
      <c r="G22" s="174">
        <v>0.21954099999999999</v>
      </c>
      <c r="H22" s="174">
        <v>15.707437000000001</v>
      </c>
      <c r="I22" s="279">
        <v>21.206605</v>
      </c>
      <c r="J22" s="165">
        <v>371738.46263075684</v>
      </c>
      <c r="K22" s="175">
        <v>345</v>
      </c>
      <c r="L22" s="176">
        <v>792.05299999999932</v>
      </c>
      <c r="M22" s="280">
        <v>0.69757496799999996</v>
      </c>
      <c r="N22" s="163">
        <v>1.7830039999999998E-2</v>
      </c>
      <c r="O22" s="174">
        <v>1.4619030000000001E-3</v>
      </c>
      <c r="P22" s="174">
        <v>0.31089913800000002</v>
      </c>
      <c r="Q22" s="279">
        <v>0.55109521300000008</v>
      </c>
      <c r="R22" s="165">
        <v>392523.14933470398</v>
      </c>
      <c r="T22" s="149"/>
      <c r="U22" s="149"/>
      <c r="V22" s="149"/>
      <c r="W22" s="149"/>
      <c r="X22" s="149"/>
      <c r="Y22" s="149"/>
      <c r="Z22" s="149"/>
      <c r="AA22" s="149"/>
      <c r="AB22" s="149"/>
      <c r="AC22" s="149"/>
      <c r="AD22" s="149"/>
      <c r="AE22" s="149"/>
      <c r="AF22" s="149"/>
      <c r="AG22" s="149"/>
      <c r="AH22" s="149"/>
      <c r="AI22" s="149"/>
    </row>
    <row r="23" spans="1:36" ht="18" customHeight="1" x14ac:dyDescent="0.25">
      <c r="A23" s="368" t="s">
        <v>52</v>
      </c>
      <c r="B23" s="365" t="s">
        <v>53</v>
      </c>
      <c r="C23" s="175">
        <v>4504</v>
      </c>
      <c r="D23" s="176">
        <v>81417</v>
      </c>
      <c r="E23" s="173">
        <v>133.11292095799999</v>
      </c>
      <c r="F23" s="174">
        <v>13.251919452999999</v>
      </c>
      <c r="G23" s="174">
        <v>11.986102000000001</v>
      </c>
      <c r="H23" s="174">
        <v>58.202265582999999</v>
      </c>
      <c r="I23" s="279">
        <v>146.681758</v>
      </c>
      <c r="J23" s="165">
        <v>714866.25131115119</v>
      </c>
      <c r="K23" s="175">
        <v>502</v>
      </c>
      <c r="L23" s="176">
        <v>2788.3790000000004</v>
      </c>
      <c r="M23" s="280">
        <v>3.8832524452819994</v>
      </c>
      <c r="N23" s="163">
        <v>0.41114286900000002</v>
      </c>
      <c r="O23" s="174">
        <v>0.43818864299999999</v>
      </c>
      <c r="P23" s="174">
        <v>1.962075615586</v>
      </c>
      <c r="Q23" s="279">
        <v>1.9488370310000005</v>
      </c>
      <c r="R23" s="165">
        <v>703661.73880451673</v>
      </c>
      <c r="T23" s="149"/>
      <c r="U23" s="149"/>
      <c r="V23" s="149"/>
      <c r="W23" s="149"/>
      <c r="X23" s="149"/>
      <c r="Y23" s="149"/>
      <c r="Z23" s="149"/>
      <c r="AA23" s="149"/>
      <c r="AB23" s="149"/>
      <c r="AC23" s="149"/>
      <c r="AD23" s="149"/>
      <c r="AE23" s="149"/>
      <c r="AF23" s="149"/>
      <c r="AG23" s="149"/>
      <c r="AH23" s="149"/>
      <c r="AI23" s="149"/>
    </row>
    <row r="24" spans="1:36" ht="15.95" customHeight="1" x14ac:dyDescent="0.25">
      <c r="A24" s="369" t="s">
        <v>278</v>
      </c>
      <c r="B24" s="366" t="s">
        <v>279</v>
      </c>
      <c r="C24" s="175">
        <v>9093</v>
      </c>
      <c r="D24" s="176">
        <v>104333</v>
      </c>
      <c r="E24" s="173">
        <v>65.946090709000003</v>
      </c>
      <c r="F24" s="174">
        <v>1.7583819999999999</v>
      </c>
      <c r="G24" s="174">
        <v>1.3331919999999999</v>
      </c>
      <c r="H24" s="174">
        <v>25.122520884</v>
      </c>
      <c r="I24" s="279">
        <v>460.44842299999999</v>
      </c>
      <c r="J24" s="165">
        <v>240791.70429298497</v>
      </c>
      <c r="K24" s="175">
        <v>578</v>
      </c>
      <c r="L24" s="176">
        <v>3233.9330000000054</v>
      </c>
      <c r="M24" s="280">
        <v>2.704987069</v>
      </c>
      <c r="N24" s="163">
        <v>7.3901279E-2</v>
      </c>
      <c r="O24" s="174">
        <v>8.6379431000000007E-2</v>
      </c>
      <c r="P24" s="174">
        <v>1.65312104</v>
      </c>
      <c r="Q24" s="279">
        <v>31.475236311999993</v>
      </c>
      <c r="R24" s="165">
        <v>511179.74305590044</v>
      </c>
      <c r="S24" s="149"/>
      <c r="T24" s="149"/>
      <c r="U24" s="149"/>
      <c r="V24" s="149"/>
      <c r="W24" s="149"/>
      <c r="X24" s="149"/>
      <c r="Y24" s="149"/>
      <c r="Z24" s="149"/>
      <c r="AA24" s="149"/>
      <c r="AB24" s="149"/>
      <c r="AC24" s="149"/>
      <c r="AD24" s="149"/>
      <c r="AE24" s="149"/>
      <c r="AF24" s="149"/>
      <c r="AG24" s="149"/>
      <c r="AH24" s="149"/>
      <c r="AI24" s="149"/>
    </row>
    <row r="25" spans="1:36" ht="15.95" customHeight="1" x14ac:dyDescent="0.25">
      <c r="A25" s="368" t="s">
        <v>58</v>
      </c>
      <c r="B25" s="365" t="s">
        <v>59</v>
      </c>
      <c r="C25" s="175">
        <v>10027</v>
      </c>
      <c r="D25" s="176">
        <v>94786</v>
      </c>
      <c r="E25" s="173">
        <v>120.056433</v>
      </c>
      <c r="F25" s="174">
        <v>22.069531000000001</v>
      </c>
      <c r="G25" s="174">
        <v>6.7739739999999999</v>
      </c>
      <c r="H25" s="174">
        <v>55.163488000000001</v>
      </c>
      <c r="I25" s="279">
        <v>116.279844</v>
      </c>
      <c r="J25" s="165">
        <v>581979.27964045329</v>
      </c>
      <c r="K25" s="175">
        <v>2259</v>
      </c>
      <c r="L25" s="176">
        <v>9028.76</v>
      </c>
      <c r="M25" s="280">
        <v>17.165781328000001</v>
      </c>
      <c r="N25" s="163">
        <v>4.6527975650000002</v>
      </c>
      <c r="O25" s="174">
        <v>0.70376705399999995</v>
      </c>
      <c r="P25" s="174">
        <v>5.4399809699999997</v>
      </c>
      <c r="Q25" s="279">
        <v>18.158878634000011</v>
      </c>
      <c r="R25" s="165">
        <v>602516.953601602</v>
      </c>
      <c r="S25" s="149"/>
      <c r="T25" s="149"/>
      <c r="U25" s="149"/>
      <c r="V25" s="149"/>
      <c r="W25" s="149"/>
      <c r="X25" s="149"/>
      <c r="Y25" s="149"/>
      <c r="Z25" s="149"/>
      <c r="AA25" s="149"/>
      <c r="AB25" s="149"/>
      <c r="AC25" s="149"/>
      <c r="AD25" s="149"/>
      <c r="AE25" s="149"/>
      <c r="AF25" s="149"/>
      <c r="AG25" s="149"/>
      <c r="AH25" s="149"/>
      <c r="AI25" s="149"/>
    </row>
    <row r="26" spans="1:36" ht="21.75" customHeight="1" x14ac:dyDescent="0.25">
      <c r="A26" s="370" t="s">
        <v>60</v>
      </c>
      <c r="B26" s="367" t="s">
        <v>61</v>
      </c>
      <c r="C26" s="175">
        <v>5116</v>
      </c>
      <c r="D26" s="176">
        <v>72920</v>
      </c>
      <c r="E26" s="173">
        <v>74.916886618000007</v>
      </c>
      <c r="F26" s="174">
        <v>4.0582380000000002</v>
      </c>
      <c r="G26" s="174">
        <v>2.3749030000000002</v>
      </c>
      <c r="H26" s="174">
        <v>30.876051024999999</v>
      </c>
      <c r="I26" s="279">
        <v>33.175579999999997</v>
      </c>
      <c r="J26" s="309">
        <v>423423.62897696107</v>
      </c>
      <c r="K26" s="175">
        <v>818</v>
      </c>
      <c r="L26" s="176">
        <v>4387.775999999998</v>
      </c>
      <c r="M26" s="280">
        <v>6.5864654820000004</v>
      </c>
      <c r="N26" s="163">
        <v>0.168882587</v>
      </c>
      <c r="O26" s="174">
        <v>0.18582995399999999</v>
      </c>
      <c r="P26" s="174">
        <v>2.232020232</v>
      </c>
      <c r="Q26" s="279">
        <v>1.5745836789999987</v>
      </c>
      <c r="R26" s="309">
        <v>508690.56032030826</v>
      </c>
      <c r="S26" s="149"/>
      <c r="T26" s="149"/>
      <c r="U26" s="149"/>
      <c r="V26" s="149"/>
      <c r="W26" s="149"/>
      <c r="X26" s="149"/>
      <c r="Y26" s="149"/>
      <c r="Z26" s="149"/>
      <c r="AA26" s="149"/>
      <c r="AB26" s="149"/>
      <c r="AC26" s="149"/>
      <c r="AD26" s="149"/>
      <c r="AE26" s="149"/>
      <c r="AF26" s="149"/>
      <c r="AG26" s="149"/>
      <c r="AH26" s="149"/>
      <c r="AI26" s="149"/>
    </row>
    <row r="27" spans="1:36" ht="11.25" customHeight="1" thickBot="1" x14ac:dyDescent="0.3">
      <c r="A27" s="25" t="s">
        <v>62</v>
      </c>
      <c r="B27" s="26"/>
      <c r="C27" s="303">
        <f>SUM(C5:C26)</f>
        <v>111176</v>
      </c>
      <c r="D27" s="304">
        <f t="shared" ref="D27:O27" si="0">SUM(D5:D26)</f>
        <v>1375031</v>
      </c>
      <c r="E27" s="310">
        <f>SUM(E5:E26)</f>
        <v>2752.2142906160002</v>
      </c>
      <c r="F27" s="304">
        <f t="shared" si="0"/>
        <v>693.38403763299993</v>
      </c>
      <c r="G27" s="304">
        <f t="shared" si="0"/>
        <v>471.14865475000005</v>
      </c>
      <c r="H27" s="304">
        <f t="shared" si="0"/>
        <v>698.99245461500004</v>
      </c>
      <c r="I27" s="304">
        <f t="shared" si="0"/>
        <v>1522.833772</v>
      </c>
      <c r="J27" s="307">
        <f>1000000000*H27/D27</f>
        <v>508346.68790376361</v>
      </c>
      <c r="K27" s="304">
        <f t="shared" si="0"/>
        <v>20897</v>
      </c>
      <c r="L27" s="304">
        <f>SUM(L5:L26)</f>
        <v>116811.57699999999</v>
      </c>
      <c r="M27" s="310">
        <f>SUM(M5:M26)</f>
        <v>231.06802659928499</v>
      </c>
      <c r="N27" s="304">
        <f t="shared" si="0"/>
        <v>63.826829797999984</v>
      </c>
      <c r="O27" s="304">
        <f t="shared" si="0"/>
        <v>41.469373753999982</v>
      </c>
      <c r="P27" s="304">
        <f>SUM(P5:P26)</f>
        <v>63.792144704720002</v>
      </c>
      <c r="Q27" s="304">
        <f>SUM(Q5:Q26)</f>
        <v>109.48006313599996</v>
      </c>
      <c r="R27" s="307">
        <f>(P27/L27)*1000000000</f>
        <v>546111.49291067268</v>
      </c>
      <c r="S27" s="149"/>
      <c r="T27" s="149"/>
      <c r="U27" s="149"/>
      <c r="V27" s="149"/>
      <c r="W27" s="149"/>
      <c r="X27" s="149"/>
      <c r="Y27" s="149"/>
      <c r="Z27" s="149"/>
      <c r="AA27" s="149"/>
      <c r="AB27" s="149"/>
      <c r="AC27" s="149"/>
      <c r="AD27" s="149"/>
      <c r="AE27" s="149"/>
      <c r="AF27" s="149"/>
      <c r="AG27" s="149"/>
      <c r="AH27" s="149"/>
      <c r="AI27" s="149"/>
    </row>
    <row r="28" spans="1:36" ht="11.1" customHeight="1" x14ac:dyDescent="0.25">
      <c r="A28" s="167" t="s">
        <v>63</v>
      </c>
      <c r="B28" s="10" t="s">
        <v>281</v>
      </c>
      <c r="C28" s="11"/>
      <c r="D28" s="11"/>
      <c r="E28" s="64"/>
      <c r="F28" s="64"/>
      <c r="G28" s="64"/>
      <c r="H28" s="64"/>
      <c r="I28" s="64"/>
      <c r="J28" s="64"/>
      <c r="K28" s="64"/>
      <c r="L28" s="64"/>
      <c r="M28" s="11"/>
      <c r="N28" s="11"/>
      <c r="O28" s="11"/>
      <c r="P28" s="11"/>
      <c r="Q28" s="11"/>
      <c r="R28" s="11"/>
      <c r="T28" s="149"/>
      <c r="U28" s="149"/>
      <c r="V28" s="149"/>
      <c r="W28" s="148"/>
      <c r="Y28" s="148"/>
      <c r="Z28" s="148"/>
      <c r="AA28" s="148"/>
      <c r="AC28" s="148"/>
      <c r="AD28" s="148"/>
      <c r="AE28" s="148"/>
      <c r="AF28" s="148"/>
      <c r="AG28" s="149"/>
    </row>
    <row r="29" spans="1:36" ht="9.9499999999999993" customHeight="1" x14ac:dyDescent="0.25">
      <c r="A29" s="12"/>
      <c r="B29" s="13" t="s">
        <v>282</v>
      </c>
      <c r="C29" s="14"/>
      <c r="D29" s="14"/>
      <c r="E29" s="14"/>
      <c r="F29" s="14"/>
      <c r="G29" s="14"/>
      <c r="H29" s="14"/>
      <c r="I29" s="14"/>
      <c r="J29" s="14"/>
      <c r="K29" s="14"/>
      <c r="L29" s="14"/>
      <c r="M29" s="14"/>
      <c r="N29" s="14"/>
      <c r="O29" s="14"/>
      <c r="P29" s="14"/>
      <c r="Q29" s="14"/>
      <c r="R29" s="14"/>
      <c r="T29" s="149"/>
      <c r="U29" s="149"/>
      <c r="V29" s="149"/>
      <c r="W29" s="148"/>
      <c r="Y29" s="148"/>
      <c r="Z29" s="148"/>
      <c r="AA29" s="148"/>
      <c r="AC29" s="148"/>
      <c r="AD29" s="148"/>
      <c r="AE29" s="148"/>
      <c r="AF29" s="148"/>
      <c r="AG29" s="149"/>
    </row>
    <row r="30" spans="1:36" ht="9.9499999999999993" customHeight="1" x14ac:dyDescent="0.25">
      <c r="B30" s="345" t="s">
        <v>283</v>
      </c>
      <c r="C30" s="14"/>
      <c r="D30" s="14"/>
      <c r="E30" s="14"/>
      <c r="F30" s="14"/>
      <c r="G30" s="14"/>
      <c r="H30" s="14"/>
      <c r="I30" s="14"/>
      <c r="J30" s="14"/>
      <c r="K30" s="14"/>
      <c r="L30" s="14"/>
      <c r="M30" s="14"/>
      <c r="N30" s="14"/>
      <c r="O30" s="14"/>
      <c r="P30" s="14"/>
      <c r="Q30" s="14"/>
      <c r="R30" s="14"/>
      <c r="T30" s="149"/>
      <c r="U30" s="149"/>
      <c r="V30" s="149"/>
      <c r="W30" s="148"/>
      <c r="Y30" s="148"/>
      <c r="Z30" s="148"/>
      <c r="AA30" s="148"/>
      <c r="AC30" s="148"/>
      <c r="AD30" s="148"/>
      <c r="AE30" s="148"/>
      <c r="AF30" s="148"/>
      <c r="AG30" s="149"/>
    </row>
    <row r="31" spans="1:36" ht="9.9499999999999993" customHeight="1" x14ac:dyDescent="0.25">
      <c r="B31" s="345" t="s">
        <v>284</v>
      </c>
      <c r="C31" s="14"/>
      <c r="D31" s="14"/>
      <c r="E31" s="14"/>
      <c r="F31" s="14"/>
      <c r="G31" s="14"/>
      <c r="H31" s="14"/>
      <c r="I31" s="14"/>
      <c r="J31" s="14"/>
      <c r="K31" s="14"/>
      <c r="L31" s="14"/>
      <c r="M31" s="14"/>
      <c r="N31" s="14"/>
      <c r="O31" s="14"/>
      <c r="P31" s="14"/>
      <c r="Q31" s="14"/>
      <c r="R31" s="14"/>
      <c r="T31" s="149"/>
      <c r="U31" s="149"/>
      <c r="V31" s="149"/>
      <c r="W31" s="148"/>
      <c r="Y31" s="148"/>
      <c r="Z31" s="148"/>
      <c r="AA31" s="148"/>
      <c r="AC31" s="148"/>
      <c r="AD31" s="148"/>
      <c r="AE31" s="148"/>
      <c r="AF31" s="148"/>
      <c r="AG31" s="149"/>
    </row>
    <row r="32" spans="1:36" ht="9.9499999999999993" customHeight="1" x14ac:dyDescent="0.25">
      <c r="A32" s="167" t="s">
        <v>285</v>
      </c>
      <c r="B32" s="167" t="s">
        <v>286</v>
      </c>
      <c r="C32" s="166"/>
      <c r="D32" s="166"/>
      <c r="E32" s="166"/>
      <c r="F32" s="166"/>
      <c r="G32" s="166"/>
      <c r="H32" s="59"/>
      <c r="I32" s="59"/>
      <c r="J32" s="59"/>
      <c r="K32" s="217"/>
      <c r="L32" s="217"/>
      <c r="M32" s="217"/>
      <c r="N32" s="217"/>
      <c r="O32" s="217"/>
      <c r="P32" s="218"/>
      <c r="Q32" s="217"/>
      <c r="R32" s="217"/>
      <c r="T32" s="149"/>
      <c r="U32" s="149"/>
      <c r="V32" s="149"/>
      <c r="W32" s="148"/>
      <c r="Y32" s="148"/>
      <c r="Z32" s="148"/>
      <c r="AA32" s="148"/>
      <c r="AC32" s="148"/>
      <c r="AD32" s="148"/>
      <c r="AE32" s="148"/>
      <c r="AF32" s="148"/>
      <c r="AG32" s="149"/>
    </row>
    <row r="33" spans="6:35" x14ac:dyDescent="0.25">
      <c r="F33" s="357"/>
      <c r="T33" s="149"/>
      <c r="U33" s="149"/>
      <c r="V33" s="149"/>
      <c r="W33" s="149"/>
      <c r="X33" s="149"/>
      <c r="Y33" s="149"/>
      <c r="Z33" s="149"/>
      <c r="AA33" s="149"/>
      <c r="AB33" s="149"/>
      <c r="AC33" s="149"/>
      <c r="AD33" s="149"/>
      <c r="AE33" s="149"/>
      <c r="AF33" s="149"/>
      <c r="AG33" s="149"/>
      <c r="AH33" s="149"/>
      <c r="AI33" s="149"/>
    </row>
    <row r="34" spans="6:35" x14ac:dyDescent="0.25">
      <c r="T34" s="149"/>
      <c r="U34" s="149"/>
      <c r="V34" s="149"/>
      <c r="W34" s="149"/>
      <c r="X34" s="149"/>
      <c r="Y34" s="149"/>
      <c r="Z34" s="149"/>
      <c r="AA34" s="149"/>
      <c r="AB34" s="149"/>
      <c r="AC34" s="149"/>
      <c r="AD34" s="149"/>
      <c r="AE34" s="149"/>
      <c r="AF34" s="149"/>
      <c r="AG34" s="149"/>
      <c r="AH34" s="149"/>
      <c r="AI34" s="149"/>
    </row>
    <row r="35" spans="6:35" x14ac:dyDescent="0.25">
      <c r="T35" s="149"/>
      <c r="U35" s="149"/>
      <c r="V35" s="149"/>
      <c r="W35" s="149"/>
      <c r="X35" s="149"/>
      <c r="Y35" s="149"/>
      <c r="Z35" s="149"/>
      <c r="AA35" s="149"/>
      <c r="AB35" s="149"/>
      <c r="AC35" s="149"/>
      <c r="AD35" s="149"/>
      <c r="AE35" s="149"/>
      <c r="AF35" s="149"/>
      <c r="AG35" s="149"/>
      <c r="AH35" s="149"/>
      <c r="AI35" s="149"/>
    </row>
  </sheetData>
  <mergeCells count="7">
    <mergeCell ref="A1:R1"/>
    <mergeCell ref="C2:J2"/>
    <mergeCell ref="K2:R2"/>
    <mergeCell ref="C4:D4"/>
    <mergeCell ref="E4:I4"/>
    <mergeCell ref="K4:L4"/>
    <mergeCell ref="M4:Q4"/>
  </mergeCells>
  <pageMargins left="0.70866141732283472" right="0.70866141732283472" top="0.74803149606299213" bottom="0.74803149606299213" header="0.31496062992125984" footer="0.31496062992125984"/>
  <pageSetup paperSize="9" scale="99" orientation="landscape" r:id="rId1"/>
  <headerFooter>
    <oddHeader>&amp;LStatistik over den grønne produktion i Danmark</oddHeader>
    <oddFooter>&amp;CSide &amp;P af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view="pageLayout" topLeftCell="A10" zoomScale="115" zoomScaleNormal="100" zoomScalePageLayoutView="115" workbookViewId="0">
      <selection sqref="A1:R1"/>
    </sheetView>
  </sheetViews>
  <sheetFormatPr defaultRowHeight="15" x14ac:dyDescent="0.25"/>
  <cols>
    <col min="1" max="1" width="6.42578125" customWidth="1"/>
    <col min="2" max="2" width="17.7109375" customWidth="1"/>
    <col min="3" max="3" width="7" customWidth="1"/>
    <col min="4" max="4" width="8" customWidth="1"/>
    <col min="5" max="5" width="5.5703125" customWidth="1"/>
    <col min="6" max="6" width="4.85546875" customWidth="1"/>
    <col min="7" max="7" width="4.42578125" customWidth="1"/>
    <col min="8" max="8" width="7.7109375" customWidth="1"/>
    <col min="9" max="9" width="6" customWidth="1"/>
    <col min="10" max="10" width="10.7109375" customWidth="1"/>
    <col min="11" max="11" width="6.42578125" customWidth="1"/>
    <col min="12" max="12" width="6.28515625" customWidth="1"/>
    <col min="13" max="13" width="5.5703125" customWidth="1"/>
    <col min="14" max="14" width="4.85546875" customWidth="1"/>
    <col min="15" max="15" width="4.7109375" customWidth="1"/>
    <col min="16" max="16" width="7.7109375" customWidth="1"/>
    <col min="17" max="17" width="6" customWidth="1"/>
    <col min="18" max="18" width="10.5703125" customWidth="1"/>
    <col min="19" max="19" width="11.85546875" bestFit="1" customWidth="1"/>
    <col min="22" max="22" width="9.28515625" bestFit="1" customWidth="1"/>
    <col min="23" max="23" width="16.85546875" bestFit="1" customWidth="1"/>
    <col min="24" max="24" width="13.28515625" bestFit="1" customWidth="1"/>
    <col min="25" max="25" width="9.28515625" bestFit="1" customWidth="1"/>
    <col min="26" max="26" width="13.28515625" bestFit="1" customWidth="1"/>
    <col min="27" max="28" width="9.28515625" bestFit="1" customWidth="1"/>
    <col min="29" max="29" width="12.28515625" bestFit="1" customWidth="1"/>
    <col min="30" max="30" width="9.28515625" bestFit="1" customWidth="1"/>
    <col min="31" max="31" width="12.28515625" bestFit="1" customWidth="1"/>
    <col min="32" max="32" width="9.28515625" bestFit="1" customWidth="1"/>
  </cols>
  <sheetData>
    <row r="1" spans="1:32" ht="12.75" customHeight="1" thickBot="1" x14ac:dyDescent="0.3">
      <c r="A1" s="401" t="s">
        <v>107</v>
      </c>
      <c r="B1" s="401"/>
      <c r="C1" s="401"/>
      <c r="D1" s="401"/>
      <c r="E1" s="401"/>
      <c r="F1" s="401"/>
      <c r="G1" s="401"/>
      <c r="H1" s="401"/>
      <c r="I1" s="401"/>
      <c r="J1" s="401"/>
      <c r="K1" s="401"/>
      <c r="L1" s="401"/>
      <c r="M1" s="401"/>
      <c r="N1" s="401"/>
      <c r="O1" s="401"/>
      <c r="P1" s="401"/>
      <c r="Q1" s="401"/>
      <c r="R1" s="401"/>
      <c r="S1" s="149"/>
      <c r="T1" s="149"/>
      <c r="U1" s="149"/>
      <c r="V1" s="149"/>
      <c r="W1" s="149"/>
      <c r="X1" s="149"/>
      <c r="Y1" s="149"/>
      <c r="Z1" s="149"/>
      <c r="AA1" s="149"/>
      <c r="AB1" s="149"/>
      <c r="AC1" s="149"/>
      <c r="AD1" s="149"/>
      <c r="AE1" s="358"/>
      <c r="AF1" s="358"/>
    </row>
    <row r="2" spans="1:32" ht="11.25" customHeight="1" x14ac:dyDescent="0.25">
      <c r="A2" s="1"/>
      <c r="B2" s="73"/>
      <c r="C2" s="403" t="s">
        <v>0</v>
      </c>
      <c r="D2" s="403"/>
      <c r="E2" s="403"/>
      <c r="F2" s="403"/>
      <c r="G2" s="403"/>
      <c r="H2" s="403"/>
      <c r="I2" s="403"/>
      <c r="J2" s="403"/>
      <c r="K2" s="403" t="s">
        <v>67</v>
      </c>
      <c r="L2" s="403"/>
      <c r="M2" s="403"/>
      <c r="N2" s="403"/>
      <c r="O2" s="403"/>
      <c r="P2" s="403"/>
      <c r="Q2" s="403"/>
      <c r="R2" s="403"/>
      <c r="S2" s="149"/>
      <c r="T2" s="149"/>
      <c r="U2" s="149"/>
      <c r="V2" s="149"/>
      <c r="W2" s="149"/>
      <c r="X2" s="149"/>
      <c r="Y2" s="149"/>
      <c r="Z2" s="149"/>
      <c r="AA2" s="149"/>
      <c r="AB2" s="149"/>
      <c r="AC2" s="149"/>
      <c r="AD2" s="149"/>
      <c r="AE2" s="358"/>
      <c r="AF2" s="358"/>
    </row>
    <row r="3" spans="1:32" ht="19.5" customHeight="1" x14ac:dyDescent="0.25">
      <c r="A3" s="20" t="s">
        <v>2</v>
      </c>
      <c r="B3" s="74" t="s">
        <v>3</v>
      </c>
      <c r="C3" s="21" t="s">
        <v>4</v>
      </c>
      <c r="D3" s="22" t="s">
        <v>5</v>
      </c>
      <c r="E3" s="70" t="s">
        <v>6</v>
      </c>
      <c r="F3" s="22" t="s">
        <v>7</v>
      </c>
      <c r="G3" s="22" t="s">
        <v>8</v>
      </c>
      <c r="H3" s="23" t="s">
        <v>9</v>
      </c>
      <c r="I3" s="22" t="s">
        <v>10</v>
      </c>
      <c r="J3" s="71" t="s">
        <v>11</v>
      </c>
      <c r="K3" s="22" t="s">
        <v>4</v>
      </c>
      <c r="L3" s="22" t="s">
        <v>5</v>
      </c>
      <c r="M3" s="70" t="s">
        <v>6</v>
      </c>
      <c r="N3" s="22" t="s">
        <v>7</v>
      </c>
      <c r="O3" s="22" t="s">
        <v>8</v>
      </c>
      <c r="P3" s="23" t="s">
        <v>9</v>
      </c>
      <c r="Q3" s="22" t="s">
        <v>10</v>
      </c>
      <c r="R3" s="71" t="s">
        <v>11</v>
      </c>
      <c r="S3" s="149"/>
      <c r="T3" s="149"/>
      <c r="U3" s="149"/>
      <c r="V3" s="149"/>
      <c r="W3" s="149"/>
      <c r="X3" s="149"/>
      <c r="Y3" s="149"/>
      <c r="Z3" s="149"/>
      <c r="AA3" s="149"/>
      <c r="AB3" s="149"/>
      <c r="AC3" s="149"/>
      <c r="AD3" s="149"/>
      <c r="AE3" s="358"/>
      <c r="AF3" s="358"/>
    </row>
    <row r="4" spans="1:32" ht="12" customHeight="1" x14ac:dyDescent="0.25">
      <c r="A4" s="75"/>
      <c r="B4" s="75"/>
      <c r="C4" s="409" t="s">
        <v>12</v>
      </c>
      <c r="D4" s="410"/>
      <c r="E4" s="411" t="s">
        <v>13</v>
      </c>
      <c r="F4" s="410"/>
      <c r="G4" s="410"/>
      <c r="H4" s="410"/>
      <c r="I4" s="410"/>
      <c r="J4" s="72" t="s">
        <v>14</v>
      </c>
      <c r="K4" s="409" t="s">
        <v>12</v>
      </c>
      <c r="L4" s="410"/>
      <c r="M4" s="411" t="s">
        <v>13</v>
      </c>
      <c r="N4" s="410"/>
      <c r="O4" s="410"/>
      <c r="P4" s="410"/>
      <c r="Q4" s="410"/>
      <c r="R4" s="72" t="s">
        <v>14</v>
      </c>
      <c r="S4" s="149"/>
      <c r="T4" s="149"/>
      <c r="U4" s="149"/>
      <c r="V4" s="149"/>
      <c r="W4" s="149"/>
      <c r="X4" s="149"/>
      <c r="Y4" s="149"/>
      <c r="Z4" s="149"/>
      <c r="AA4" s="149"/>
      <c r="AB4" s="149"/>
      <c r="AC4" s="149"/>
      <c r="AD4" s="149"/>
      <c r="AE4" s="358"/>
      <c r="AF4" s="358"/>
    </row>
    <row r="5" spans="1:32" ht="15.95" customHeight="1" x14ac:dyDescent="0.25">
      <c r="A5" s="372" t="s">
        <v>15</v>
      </c>
      <c r="B5" s="371" t="s">
        <v>16</v>
      </c>
      <c r="C5" s="339">
        <v>10013</v>
      </c>
      <c r="D5" s="340">
        <v>28984</v>
      </c>
      <c r="E5" s="341">
        <v>53.461631324999999</v>
      </c>
      <c r="F5" s="342">
        <v>2.3550849999999999</v>
      </c>
      <c r="G5" s="342">
        <v>0.97085200000000005</v>
      </c>
      <c r="H5" s="343">
        <v>0.38544699999999998</v>
      </c>
      <c r="I5" s="343">
        <v>0.88831199999999999</v>
      </c>
      <c r="J5" s="344">
        <f>1000000000*H5/D5</f>
        <v>13298.613027877449</v>
      </c>
      <c r="K5" s="339">
        <v>2524</v>
      </c>
      <c r="L5" s="340">
        <v>3291.5750000000112</v>
      </c>
      <c r="M5" s="341">
        <v>6.1654406415930003</v>
      </c>
      <c r="N5" s="342">
        <v>7.4160812000000007E-2</v>
      </c>
      <c r="O5" s="342">
        <v>9.9518041000000002E-2</v>
      </c>
      <c r="P5" s="343">
        <v>1.8259101E-2</v>
      </c>
      <c r="Q5" s="343">
        <v>3.2654983999999998E-2</v>
      </c>
      <c r="R5" s="344">
        <f>1000000000*P5/L5</f>
        <v>5547.2231378595161</v>
      </c>
      <c r="S5" s="149"/>
      <c r="T5" s="149"/>
      <c r="U5" s="149"/>
      <c r="V5" s="149"/>
      <c r="W5" s="149"/>
      <c r="X5" s="149"/>
      <c r="Y5" s="149"/>
      <c r="Z5" s="149"/>
      <c r="AA5" s="149"/>
      <c r="AB5" s="149"/>
      <c r="AC5" s="149"/>
      <c r="AD5" s="149"/>
      <c r="AE5" s="358"/>
      <c r="AF5" s="358"/>
    </row>
    <row r="6" spans="1:32" ht="23.1" customHeight="1" x14ac:dyDescent="0.25">
      <c r="A6" s="368" t="s">
        <v>17</v>
      </c>
      <c r="B6" s="365" t="s">
        <v>18</v>
      </c>
      <c r="C6" s="286">
        <v>1458</v>
      </c>
      <c r="D6" s="281">
        <v>61570</v>
      </c>
      <c r="E6" s="282">
        <v>140.549812</v>
      </c>
      <c r="F6" s="283">
        <v>60.794846999999997</v>
      </c>
      <c r="G6" s="283">
        <v>18.128819</v>
      </c>
      <c r="H6" s="283">
        <v>33.234133</v>
      </c>
      <c r="I6" s="284">
        <v>54.849733000000001</v>
      </c>
      <c r="J6" s="285">
        <f t="shared" ref="J6:J26" si="0">1000000000*H6/D6</f>
        <v>539778.02501218126</v>
      </c>
      <c r="K6" s="286">
        <v>51</v>
      </c>
      <c r="L6" s="281">
        <v>152.14399999999995</v>
      </c>
      <c r="M6" s="282">
        <v>0.22042832600000001</v>
      </c>
      <c r="N6" s="283">
        <v>4.5660010000000001E-2</v>
      </c>
      <c r="O6" s="283">
        <v>2.1292016E-2</v>
      </c>
      <c r="P6" s="283">
        <v>6.4449661000000005E-2</v>
      </c>
      <c r="Q6" s="284">
        <v>7.7302412999999986E-2</v>
      </c>
      <c r="R6" s="285">
        <f t="shared" ref="R6:R27" si="1">1000000000*P6/L6</f>
        <v>423609.61326112121</v>
      </c>
      <c r="S6" s="149"/>
      <c r="T6" s="149"/>
      <c r="U6" s="149"/>
      <c r="V6" s="149"/>
      <c r="W6" s="149"/>
      <c r="X6" s="149"/>
      <c r="Y6" s="149"/>
      <c r="Z6" s="149"/>
      <c r="AA6" s="149"/>
      <c r="AB6" s="149"/>
      <c r="AC6" s="149"/>
      <c r="AD6" s="149"/>
      <c r="AE6" s="358"/>
      <c r="AF6" s="358"/>
    </row>
    <row r="7" spans="1:32" ht="15.95" customHeight="1" x14ac:dyDescent="0.25">
      <c r="A7" s="368" t="s">
        <v>19</v>
      </c>
      <c r="B7" s="365" t="s">
        <v>20</v>
      </c>
      <c r="C7" s="286">
        <v>544</v>
      </c>
      <c r="D7" s="281">
        <v>7214</v>
      </c>
      <c r="E7" s="282">
        <v>11.293214000000001</v>
      </c>
      <c r="F7" s="283">
        <v>5.7717239999999999</v>
      </c>
      <c r="G7" s="283">
        <v>3.86836</v>
      </c>
      <c r="H7" s="283">
        <v>3.42117</v>
      </c>
      <c r="I7" s="284">
        <v>3.5481950000000002</v>
      </c>
      <c r="J7" s="285">
        <f t="shared" si="0"/>
        <v>474240.36595508736</v>
      </c>
      <c r="K7" s="286">
        <v>123</v>
      </c>
      <c r="L7" s="281">
        <v>709.18499999999995</v>
      </c>
      <c r="M7" s="282">
        <v>1.2895285350000001</v>
      </c>
      <c r="N7" s="283">
        <v>0.97730103800000001</v>
      </c>
      <c r="O7" s="283">
        <v>0.33329215200000001</v>
      </c>
      <c r="P7" s="283">
        <v>0.439701538</v>
      </c>
      <c r="Q7" s="284">
        <v>0.89184205299999997</v>
      </c>
      <c r="R7" s="285">
        <f t="shared" si="1"/>
        <v>620009.64205390704</v>
      </c>
      <c r="S7" s="149"/>
      <c r="T7" s="149"/>
      <c r="U7" s="149"/>
      <c r="V7" s="149"/>
      <c r="W7" s="149"/>
      <c r="X7" s="149"/>
      <c r="Y7" s="149"/>
      <c r="Z7" s="149"/>
      <c r="AA7" s="149"/>
      <c r="AB7" s="149"/>
      <c r="AC7" s="149"/>
      <c r="AD7" s="149"/>
      <c r="AE7" s="358"/>
      <c r="AF7" s="358"/>
    </row>
    <row r="8" spans="1:32" ht="23.1" customHeight="1" x14ac:dyDescent="0.25">
      <c r="A8" s="368" t="s">
        <v>280</v>
      </c>
      <c r="B8" s="365" t="s">
        <v>78</v>
      </c>
      <c r="C8" s="186">
        <v>1352</v>
      </c>
      <c r="D8" s="324">
        <v>30174</v>
      </c>
      <c r="E8" s="325">
        <v>48.608530000000002</v>
      </c>
      <c r="F8" s="326">
        <v>11.540824000000001</v>
      </c>
      <c r="G8" s="326">
        <v>13.467821000000001</v>
      </c>
      <c r="H8" s="326">
        <v>16.090964</v>
      </c>
      <c r="I8" s="335">
        <v>18.238074999999998</v>
      </c>
      <c r="J8" s="327">
        <f t="shared" si="0"/>
        <v>533272.4862464373</v>
      </c>
      <c r="K8" s="186">
        <v>239</v>
      </c>
      <c r="L8" s="324">
        <v>4524.9140000000043</v>
      </c>
      <c r="M8" s="325">
        <v>5.3731186600000003</v>
      </c>
      <c r="N8" s="326">
        <v>0.82164339900000005</v>
      </c>
      <c r="O8" s="326">
        <v>0.78172523400000005</v>
      </c>
      <c r="P8" s="326">
        <v>2.107031627</v>
      </c>
      <c r="Q8" s="335">
        <v>1.505594807</v>
      </c>
      <c r="R8" s="327">
        <f t="shared" si="1"/>
        <v>465651.198453716</v>
      </c>
      <c r="S8" s="149"/>
      <c r="T8" s="149"/>
      <c r="U8" s="149"/>
      <c r="V8" s="149"/>
      <c r="W8" s="149"/>
      <c r="X8" s="149"/>
      <c r="Y8" s="149"/>
      <c r="Z8" s="149"/>
      <c r="AA8" s="149"/>
      <c r="AB8" s="149"/>
      <c r="AC8" s="149"/>
      <c r="AD8" s="149"/>
      <c r="AE8" s="358"/>
      <c r="AF8" s="358"/>
    </row>
    <row r="9" spans="1:32" ht="15.95" customHeight="1" x14ac:dyDescent="0.25">
      <c r="A9" s="368" t="s">
        <v>276</v>
      </c>
      <c r="B9" s="365" t="s">
        <v>277</v>
      </c>
      <c r="C9" s="286">
        <v>249</v>
      </c>
      <c r="D9" s="281">
        <v>29177</v>
      </c>
      <c r="E9" s="282">
        <v>68.194704000000002</v>
      </c>
      <c r="F9" s="283">
        <v>50.758001</v>
      </c>
      <c r="G9" s="283">
        <v>12.813257999999999</v>
      </c>
      <c r="H9" s="283">
        <v>26.361996000000001</v>
      </c>
      <c r="I9" s="284">
        <v>98.230829</v>
      </c>
      <c r="J9" s="285">
        <v>903519.75871405564</v>
      </c>
      <c r="K9" s="286">
        <v>72</v>
      </c>
      <c r="L9" s="281">
        <v>355.54400000000004</v>
      </c>
      <c r="M9" s="282">
        <v>0.53984054400000003</v>
      </c>
      <c r="N9" s="283">
        <v>0.1857559</v>
      </c>
      <c r="O9" s="283">
        <v>0.16149873200000001</v>
      </c>
      <c r="P9" s="283">
        <v>0.17389900599999999</v>
      </c>
      <c r="Q9" s="284">
        <v>0.31291017200000004</v>
      </c>
      <c r="R9" s="285">
        <v>489106.85034763627</v>
      </c>
      <c r="S9" s="149"/>
      <c r="T9" s="149"/>
      <c r="U9" s="149"/>
      <c r="V9" s="149"/>
      <c r="W9" s="149"/>
      <c r="X9" s="149"/>
      <c r="Y9" s="149"/>
      <c r="Z9" s="149"/>
      <c r="AA9" s="149"/>
      <c r="AB9" s="149"/>
      <c r="AC9" s="149"/>
      <c r="AD9" s="149"/>
      <c r="AE9" s="358"/>
      <c r="AF9" s="358"/>
    </row>
    <row r="10" spans="1:32" ht="15" customHeight="1" x14ac:dyDescent="0.25">
      <c r="A10" s="368" t="s">
        <v>26</v>
      </c>
      <c r="B10" s="365" t="s">
        <v>27</v>
      </c>
      <c r="C10" s="286">
        <v>890</v>
      </c>
      <c r="D10" s="281">
        <v>34409</v>
      </c>
      <c r="E10" s="282">
        <v>46.660479000000002</v>
      </c>
      <c r="F10" s="283">
        <v>16.856604999999998</v>
      </c>
      <c r="G10" s="283">
        <v>8.7445749999999993</v>
      </c>
      <c r="H10" s="283">
        <v>18.576539</v>
      </c>
      <c r="I10" s="284">
        <v>23.632840000000002</v>
      </c>
      <c r="J10" s="285">
        <f t="shared" si="0"/>
        <v>539874.42238949111</v>
      </c>
      <c r="K10" s="286">
        <v>498</v>
      </c>
      <c r="L10" s="281">
        <v>13510.258000000009</v>
      </c>
      <c r="M10" s="282">
        <v>18.742428102000002</v>
      </c>
      <c r="N10" s="283">
        <v>6.1986284390000002</v>
      </c>
      <c r="O10" s="283">
        <v>3.8747121569999998</v>
      </c>
      <c r="P10" s="283">
        <v>7.1913384169999999</v>
      </c>
      <c r="Q10" s="284">
        <v>9.1418895010000014</v>
      </c>
      <c r="R10" s="285">
        <f t="shared" si="1"/>
        <v>532287.27512087452</v>
      </c>
      <c r="S10" s="149"/>
      <c r="T10" s="149"/>
      <c r="U10" s="149"/>
      <c r="V10" s="149"/>
      <c r="W10" s="149"/>
      <c r="X10" s="149"/>
      <c r="Y10" s="149"/>
      <c r="Z10" s="149"/>
      <c r="AA10" s="149"/>
      <c r="AB10" s="149"/>
      <c r="AC10" s="149"/>
      <c r="AD10" s="149"/>
      <c r="AE10" s="358"/>
      <c r="AF10" s="358"/>
    </row>
    <row r="11" spans="1:32" ht="15" customHeight="1" x14ac:dyDescent="0.25">
      <c r="A11" s="368" t="s">
        <v>28</v>
      </c>
      <c r="B11" s="365" t="s">
        <v>29</v>
      </c>
      <c r="C11" s="286">
        <v>2186</v>
      </c>
      <c r="D11" s="281">
        <v>41712</v>
      </c>
      <c r="E11" s="282">
        <v>50.942791</v>
      </c>
      <c r="F11" s="283">
        <v>17.04757</v>
      </c>
      <c r="G11" s="283">
        <v>10.664531</v>
      </c>
      <c r="H11" s="283">
        <v>18.997160999999998</v>
      </c>
      <c r="I11" s="284">
        <v>17.656822999999999</v>
      </c>
      <c r="J11" s="285">
        <f t="shared" si="0"/>
        <v>455436.34925201378</v>
      </c>
      <c r="K11" s="286">
        <v>550</v>
      </c>
      <c r="L11" s="281">
        <v>3829.9070000000038</v>
      </c>
      <c r="M11" s="282">
        <v>4.5091119559999999</v>
      </c>
      <c r="N11" s="283">
        <v>1.7251365139999999</v>
      </c>
      <c r="O11" s="283">
        <v>0.68795732799999998</v>
      </c>
      <c r="P11" s="283">
        <v>1.633968335</v>
      </c>
      <c r="Q11" s="284">
        <v>1.2643705670000007</v>
      </c>
      <c r="R11" s="285">
        <f t="shared" si="1"/>
        <v>426633.94568066491</v>
      </c>
      <c r="S11" s="149"/>
      <c r="T11" s="149"/>
      <c r="U11" s="149"/>
      <c r="V11" s="149"/>
      <c r="W11" s="149"/>
      <c r="X11" s="149"/>
      <c r="Y11" s="149"/>
      <c r="Z11" s="149"/>
      <c r="AA11" s="149"/>
      <c r="AB11" s="149"/>
      <c r="AC11" s="149"/>
      <c r="AD11" s="149"/>
      <c r="AE11" s="358"/>
      <c r="AF11" s="358"/>
    </row>
    <row r="12" spans="1:32" ht="15" customHeight="1" x14ac:dyDescent="0.25">
      <c r="A12" s="368" t="s">
        <v>30</v>
      </c>
      <c r="B12" s="365" t="s">
        <v>31</v>
      </c>
      <c r="C12" s="286">
        <v>401</v>
      </c>
      <c r="D12" s="281">
        <v>17512</v>
      </c>
      <c r="E12" s="282">
        <v>26.674778</v>
      </c>
      <c r="F12" s="283">
        <v>17.205161</v>
      </c>
      <c r="G12" s="283">
        <v>4.9388129999999997</v>
      </c>
      <c r="H12" s="283">
        <v>11.156288</v>
      </c>
      <c r="I12" s="284">
        <v>21.063579000000001</v>
      </c>
      <c r="J12" s="285">
        <f t="shared" si="0"/>
        <v>637065.32663316582</v>
      </c>
      <c r="K12" s="286">
        <v>123</v>
      </c>
      <c r="L12" s="281">
        <v>2482.6280000000006</v>
      </c>
      <c r="M12" s="282">
        <v>3.5394248589999999</v>
      </c>
      <c r="N12" s="283">
        <v>2.7884369499999999</v>
      </c>
      <c r="O12" s="283">
        <v>0.78321309900000002</v>
      </c>
      <c r="P12" s="283">
        <v>1.4523923050000001</v>
      </c>
      <c r="Q12" s="284">
        <v>1.504821658</v>
      </c>
      <c r="R12" s="285">
        <f t="shared" si="1"/>
        <v>585022.1237333985</v>
      </c>
      <c r="S12" s="149"/>
      <c r="T12" s="149"/>
      <c r="U12" s="149"/>
      <c r="V12" s="149"/>
      <c r="W12" s="149"/>
      <c r="X12" s="149"/>
      <c r="Y12" s="149"/>
      <c r="Z12" s="149"/>
      <c r="AA12" s="149"/>
      <c r="AB12" s="149"/>
      <c r="AC12" s="149"/>
      <c r="AD12" s="149"/>
      <c r="AE12" s="358"/>
      <c r="AF12" s="358"/>
    </row>
    <row r="13" spans="1:32" x14ac:dyDescent="0.25">
      <c r="A13" s="368" t="s">
        <v>32</v>
      </c>
      <c r="B13" s="365" t="s">
        <v>33</v>
      </c>
      <c r="C13" s="286">
        <v>278</v>
      </c>
      <c r="D13" s="281">
        <v>10451</v>
      </c>
      <c r="E13" s="282">
        <v>14.354524</v>
      </c>
      <c r="F13" s="283">
        <v>6.6817960000000003</v>
      </c>
      <c r="G13" s="283">
        <v>3.2031499999999999</v>
      </c>
      <c r="H13" s="283">
        <v>4.9952259999999997</v>
      </c>
      <c r="I13" s="284">
        <v>3.920642</v>
      </c>
      <c r="J13" s="285">
        <f t="shared" si="0"/>
        <v>477966.31901253469</v>
      </c>
      <c r="K13" s="286">
        <v>87</v>
      </c>
      <c r="L13" s="281">
        <v>959.66600000000017</v>
      </c>
      <c r="M13" s="282">
        <v>1.2969113109999999</v>
      </c>
      <c r="N13" s="283">
        <v>0.72509026799999998</v>
      </c>
      <c r="O13" s="283">
        <v>0.25123649100000001</v>
      </c>
      <c r="P13" s="283">
        <v>0.44093294100000002</v>
      </c>
      <c r="Q13" s="284">
        <v>0.3371888950000001</v>
      </c>
      <c r="R13" s="285">
        <f t="shared" si="1"/>
        <v>459465.00240708736</v>
      </c>
      <c r="S13" s="149"/>
      <c r="T13" s="149"/>
      <c r="U13" s="149"/>
      <c r="V13" s="149"/>
      <c r="W13" s="149"/>
      <c r="X13" s="149"/>
      <c r="Y13" s="149"/>
      <c r="Z13" s="149"/>
      <c r="AA13" s="149"/>
      <c r="AB13" s="149"/>
      <c r="AC13" s="149"/>
      <c r="AD13" s="149"/>
      <c r="AE13" s="358"/>
      <c r="AF13" s="358"/>
    </row>
    <row r="14" spans="1:32" ht="15" customHeight="1" x14ac:dyDescent="0.25">
      <c r="A14" s="368" t="s">
        <v>34</v>
      </c>
      <c r="B14" s="365" t="s">
        <v>35</v>
      </c>
      <c r="C14" s="286">
        <v>1218</v>
      </c>
      <c r="D14" s="281">
        <v>57661</v>
      </c>
      <c r="E14" s="282">
        <v>85.996454</v>
      </c>
      <c r="F14" s="283">
        <v>62.075564999999997</v>
      </c>
      <c r="G14" s="283">
        <v>18.336528000000001</v>
      </c>
      <c r="H14" s="283">
        <v>27.174195999999998</v>
      </c>
      <c r="I14" s="284">
        <v>30.060047000000001</v>
      </c>
      <c r="J14" s="285">
        <f t="shared" si="0"/>
        <v>471275.14264407486</v>
      </c>
      <c r="K14" s="286">
        <v>495</v>
      </c>
      <c r="L14" s="281">
        <v>15318.833000000002</v>
      </c>
      <c r="M14" s="282">
        <v>29.20208452</v>
      </c>
      <c r="N14" s="283">
        <v>23.591623597000002</v>
      </c>
      <c r="O14" s="283">
        <v>7.0015247069999997</v>
      </c>
      <c r="P14" s="283">
        <v>7.097384312</v>
      </c>
      <c r="Q14" s="284">
        <v>8.3758107790000018</v>
      </c>
      <c r="R14" s="285">
        <f t="shared" si="1"/>
        <v>463311.03106875042</v>
      </c>
      <c r="S14" s="149"/>
      <c r="T14" s="149"/>
      <c r="U14" s="149"/>
      <c r="V14" s="149"/>
      <c r="W14" s="149"/>
      <c r="X14" s="149"/>
      <c r="Y14" s="149"/>
      <c r="Z14" s="149"/>
      <c r="AA14" s="149"/>
      <c r="AB14" s="149"/>
      <c r="AC14" s="149"/>
      <c r="AD14" s="149"/>
      <c r="AE14" s="123"/>
      <c r="AF14" s="123"/>
    </row>
    <row r="15" spans="1:32" ht="15" customHeight="1" x14ac:dyDescent="0.25">
      <c r="A15" s="368" t="s">
        <v>36</v>
      </c>
      <c r="B15" s="365" t="s">
        <v>37</v>
      </c>
      <c r="C15" s="286">
        <v>185</v>
      </c>
      <c r="D15" s="281">
        <v>11770</v>
      </c>
      <c r="E15" s="282">
        <v>15.700032999999999</v>
      </c>
      <c r="F15" s="283">
        <v>11.481308</v>
      </c>
      <c r="G15" s="283">
        <v>5.1260199999999996</v>
      </c>
      <c r="H15" s="283">
        <v>4.3596329999999996</v>
      </c>
      <c r="I15" s="284">
        <v>4.5711930000000001</v>
      </c>
      <c r="J15" s="285">
        <f t="shared" si="0"/>
        <v>370402.12404418009</v>
      </c>
      <c r="K15" s="286">
        <v>56</v>
      </c>
      <c r="L15" s="281">
        <v>1400.8290000000004</v>
      </c>
      <c r="M15" s="282">
        <v>1.6479484179999999</v>
      </c>
      <c r="N15" s="283">
        <v>1.006109192</v>
      </c>
      <c r="O15" s="283">
        <v>0.26789038599999998</v>
      </c>
      <c r="P15" s="283">
        <v>0.63469397400000005</v>
      </c>
      <c r="Q15" s="284">
        <v>0.52210437100000007</v>
      </c>
      <c r="R15" s="285">
        <f t="shared" si="1"/>
        <v>453084.54779277113</v>
      </c>
      <c r="S15" s="149"/>
      <c r="T15" s="149"/>
      <c r="U15" s="149"/>
      <c r="V15" s="149"/>
      <c r="W15" s="149"/>
      <c r="X15" s="149"/>
      <c r="Y15" s="149"/>
      <c r="Z15" s="149"/>
      <c r="AA15" s="149"/>
      <c r="AB15" s="149"/>
      <c r="AC15" s="149"/>
      <c r="AD15" s="149"/>
      <c r="AE15" s="359"/>
      <c r="AF15" s="359"/>
    </row>
    <row r="16" spans="1:32" ht="15" customHeight="1" x14ac:dyDescent="0.25">
      <c r="A16" s="368" t="s">
        <v>38</v>
      </c>
      <c r="B16" s="365" t="s">
        <v>39</v>
      </c>
      <c r="C16" s="286">
        <v>1927</v>
      </c>
      <c r="D16" s="281">
        <v>36344</v>
      </c>
      <c r="E16" s="282">
        <v>48.843996423999997</v>
      </c>
      <c r="F16" s="283">
        <v>24.204484000000001</v>
      </c>
      <c r="G16" s="283">
        <v>8.8146199999999997</v>
      </c>
      <c r="H16" s="283">
        <v>17.243988000000002</v>
      </c>
      <c r="I16" s="284">
        <v>13.76357</v>
      </c>
      <c r="J16" s="285">
        <f t="shared" si="0"/>
        <v>474465.88157605106</v>
      </c>
      <c r="K16" s="286">
        <v>295</v>
      </c>
      <c r="L16" s="281">
        <v>1361.2050000000002</v>
      </c>
      <c r="M16" s="282">
        <v>1.9325749188210002</v>
      </c>
      <c r="N16" s="283">
        <v>0.83622040399999997</v>
      </c>
      <c r="O16" s="283">
        <v>0.28984346799999999</v>
      </c>
      <c r="P16" s="283">
        <v>0.60840405600000003</v>
      </c>
      <c r="Q16" s="284">
        <v>0.29802038399999969</v>
      </c>
      <c r="R16" s="285">
        <f t="shared" si="1"/>
        <v>446959.90390866913</v>
      </c>
      <c r="S16" s="149"/>
      <c r="T16" s="149"/>
      <c r="U16" s="149"/>
      <c r="V16" s="149"/>
      <c r="W16" s="149"/>
      <c r="X16" s="149"/>
      <c r="Y16" s="149"/>
      <c r="Z16" s="149"/>
      <c r="AA16" s="149"/>
      <c r="AB16" s="149"/>
      <c r="AC16" s="149"/>
      <c r="AD16" s="149"/>
      <c r="AE16" s="359"/>
      <c r="AF16" s="359"/>
    </row>
    <row r="17" spans="1:33" ht="15" customHeight="1" x14ac:dyDescent="0.25">
      <c r="A17" s="368" t="s">
        <v>40</v>
      </c>
      <c r="B17" s="365" t="s">
        <v>41</v>
      </c>
      <c r="C17" s="286">
        <v>433</v>
      </c>
      <c r="D17" s="281">
        <v>8300</v>
      </c>
      <c r="E17" s="282">
        <v>50.456963478521608</v>
      </c>
      <c r="F17" s="283">
        <v>4.8187040000000003</v>
      </c>
      <c r="G17" s="283">
        <v>9.0452480000000008</v>
      </c>
      <c r="H17" s="283">
        <v>14.27628704433644</v>
      </c>
      <c r="I17" s="284">
        <v>2.1076999999999999E-2</v>
      </c>
      <c r="J17" s="285">
        <f t="shared" si="0"/>
        <v>1720034.583654993</v>
      </c>
      <c r="K17" s="286">
        <v>350</v>
      </c>
      <c r="L17" s="281">
        <v>1604.2919999999992</v>
      </c>
      <c r="M17" s="282">
        <v>16.05612857530755</v>
      </c>
      <c r="N17" s="283">
        <v>0.69003718700000005</v>
      </c>
      <c r="O17" s="283">
        <v>4.7531626029999998</v>
      </c>
      <c r="P17" s="283">
        <v>2.5915059440737505</v>
      </c>
      <c r="Q17" s="284">
        <v>2.1076999999999999E-2</v>
      </c>
      <c r="R17" s="285">
        <f t="shared" si="1"/>
        <v>1615358.0171650497</v>
      </c>
      <c r="S17" s="149"/>
      <c r="T17" s="149"/>
      <c r="U17" s="149"/>
      <c r="V17" s="149"/>
      <c r="W17" s="149"/>
      <c r="X17" s="149"/>
      <c r="Y17" s="149"/>
      <c r="Z17" s="149"/>
      <c r="AA17" s="149"/>
      <c r="AB17" s="149"/>
      <c r="AC17" s="149"/>
      <c r="AD17" s="149"/>
      <c r="AE17" s="359"/>
      <c r="AF17" s="359"/>
    </row>
    <row r="18" spans="1:33" ht="15" customHeight="1" x14ac:dyDescent="0.25">
      <c r="A18" s="368" t="s">
        <v>42</v>
      </c>
      <c r="B18" s="365" t="s">
        <v>43</v>
      </c>
      <c r="C18" s="286">
        <v>384</v>
      </c>
      <c r="D18" s="281">
        <v>7372</v>
      </c>
      <c r="E18" s="282">
        <v>11.961133227697761</v>
      </c>
      <c r="F18" s="283">
        <v>2.339375</v>
      </c>
      <c r="G18" s="283">
        <v>0.450988</v>
      </c>
      <c r="H18" s="283">
        <v>4.7402316459725746</v>
      </c>
      <c r="I18" s="284">
        <v>1.3914029999999999</v>
      </c>
      <c r="J18" s="285">
        <f t="shared" si="0"/>
        <v>643004.83531912288</v>
      </c>
      <c r="K18" s="286">
        <v>222</v>
      </c>
      <c r="L18" s="281">
        <v>2308.1130000000003</v>
      </c>
      <c r="M18" s="282">
        <v>5.620378845590162</v>
      </c>
      <c r="N18" s="283">
        <v>2.218504657</v>
      </c>
      <c r="O18" s="283">
        <v>0.29266204499999998</v>
      </c>
      <c r="P18" s="283">
        <v>1.8011653455234342</v>
      </c>
      <c r="Q18" s="284">
        <v>0.71977825500000003</v>
      </c>
      <c r="R18" s="285">
        <f t="shared" si="1"/>
        <v>780362.72293576354</v>
      </c>
      <c r="S18" s="149"/>
      <c r="T18" s="149"/>
      <c r="U18" s="149"/>
      <c r="V18" s="149"/>
      <c r="W18" s="148"/>
      <c r="X18" s="148"/>
      <c r="Y18" s="148"/>
      <c r="Z18" s="148"/>
      <c r="AA18" s="148"/>
      <c r="AB18" s="148"/>
      <c r="AC18" s="148"/>
      <c r="AD18" s="148"/>
    </row>
    <row r="19" spans="1:33" ht="15.95" customHeight="1" x14ac:dyDescent="0.25">
      <c r="A19" s="368" t="s">
        <v>44</v>
      </c>
      <c r="B19" s="365" t="s">
        <v>45</v>
      </c>
      <c r="C19" s="286">
        <v>16304</v>
      </c>
      <c r="D19" s="281">
        <v>142794</v>
      </c>
      <c r="E19" s="282">
        <v>165.87460400000001</v>
      </c>
      <c r="F19" s="283">
        <v>2.0902579999999999</v>
      </c>
      <c r="G19" s="283">
        <v>2.024778</v>
      </c>
      <c r="H19" s="283">
        <v>60.774169000000001</v>
      </c>
      <c r="I19" s="284">
        <v>45.169334999999997</v>
      </c>
      <c r="J19" s="285">
        <f t="shared" si="0"/>
        <v>425607.30142723082</v>
      </c>
      <c r="K19" s="286">
        <v>5368</v>
      </c>
      <c r="L19" s="281">
        <v>17259.96000000005</v>
      </c>
      <c r="M19" s="282">
        <v>20.669577042</v>
      </c>
      <c r="N19" s="283">
        <v>0.51654156799999995</v>
      </c>
      <c r="O19" s="283">
        <v>0.27037170500000002</v>
      </c>
      <c r="P19" s="283">
        <v>7.7610489300000003</v>
      </c>
      <c r="Q19" s="284">
        <v>17.911416951999993</v>
      </c>
      <c r="R19" s="285">
        <f t="shared" si="1"/>
        <v>449656.25238992315</v>
      </c>
      <c r="S19" s="149"/>
      <c r="T19" s="149"/>
      <c r="U19" s="149"/>
      <c r="V19" s="149"/>
      <c r="W19" s="148"/>
      <c r="X19" s="148"/>
      <c r="Y19" s="148"/>
      <c r="Z19" s="148"/>
      <c r="AA19" s="148"/>
      <c r="AB19" s="148"/>
      <c r="AC19" s="148"/>
      <c r="AD19" s="148"/>
    </row>
    <row r="20" spans="1:33" ht="15" customHeight="1" x14ac:dyDescent="0.25">
      <c r="A20" s="368" t="s">
        <v>46</v>
      </c>
      <c r="B20" s="365" t="s">
        <v>47</v>
      </c>
      <c r="C20" s="286">
        <v>29295</v>
      </c>
      <c r="D20" s="281">
        <v>306053</v>
      </c>
      <c r="E20" s="282">
        <v>1017.093826</v>
      </c>
      <c r="F20" s="283">
        <v>161.30374599999999</v>
      </c>
      <c r="G20" s="283">
        <v>261.34612499999997</v>
      </c>
      <c r="H20" s="283">
        <v>150.11879300000001</v>
      </c>
      <c r="I20" s="284">
        <v>195.97431399999999</v>
      </c>
      <c r="J20" s="285">
        <f t="shared" si="0"/>
        <v>490499.33508248569</v>
      </c>
      <c r="K20" s="286">
        <v>3842</v>
      </c>
      <c r="L20" s="281">
        <v>16426.241000000013</v>
      </c>
      <c r="M20" s="282">
        <v>51.841046794999997</v>
      </c>
      <c r="N20" s="283">
        <v>7.5050233339999997</v>
      </c>
      <c r="O20" s="283">
        <v>12.506472044000001</v>
      </c>
      <c r="P20" s="283">
        <v>8.1570124929999999</v>
      </c>
      <c r="Q20" s="284">
        <v>9.3769446740000024</v>
      </c>
      <c r="R20" s="285">
        <f t="shared" si="1"/>
        <v>496584.24547649053</v>
      </c>
      <c r="S20" s="149"/>
      <c r="T20" s="149"/>
      <c r="U20" s="149"/>
      <c r="V20" s="149"/>
      <c r="W20" s="148"/>
      <c r="X20" s="148"/>
      <c r="Y20" s="148"/>
      <c r="Z20" s="148"/>
      <c r="AA20" s="148"/>
      <c r="AB20" s="148"/>
      <c r="AC20" s="148"/>
      <c r="AD20" s="148"/>
    </row>
    <row r="21" spans="1:33" ht="15" customHeight="1" x14ac:dyDescent="0.25">
      <c r="A21" s="368" t="s">
        <v>48</v>
      </c>
      <c r="B21" s="365" t="s">
        <v>49</v>
      </c>
      <c r="C21" s="286">
        <v>6967</v>
      </c>
      <c r="D21" s="281">
        <v>123106</v>
      </c>
      <c r="E21" s="282">
        <v>267.90898054051542</v>
      </c>
      <c r="F21" s="283">
        <v>134.4979461017204</v>
      </c>
      <c r="G21" s="283">
        <v>10.07043</v>
      </c>
      <c r="H21" s="283">
        <v>81.943700301905025</v>
      </c>
      <c r="I21" s="284">
        <v>177.396883</v>
      </c>
      <c r="J21" s="285">
        <f t="shared" si="0"/>
        <v>665635.30861131893</v>
      </c>
      <c r="K21" s="286">
        <v>1123</v>
      </c>
      <c r="L21" s="281">
        <v>7937.9070000000047</v>
      </c>
      <c r="M21" s="282">
        <v>28.146794776971603</v>
      </c>
      <c r="N21" s="283">
        <v>18.228374080999998</v>
      </c>
      <c r="O21" s="283">
        <v>0.49127238099999998</v>
      </c>
      <c r="P21" s="283">
        <v>7.7621428806747863</v>
      </c>
      <c r="Q21" s="284">
        <v>24.785052922999984</v>
      </c>
      <c r="R21" s="285">
        <f t="shared" si="1"/>
        <v>977857.62426730141</v>
      </c>
      <c r="S21" s="149"/>
      <c r="T21" s="149"/>
      <c r="U21" s="149"/>
      <c r="V21" s="149"/>
      <c r="W21" s="148"/>
      <c r="X21" s="148"/>
      <c r="Y21" s="148"/>
      <c r="Z21" s="148"/>
      <c r="AA21" s="148"/>
      <c r="AB21" s="148"/>
      <c r="AC21" s="148"/>
      <c r="AD21" s="148"/>
    </row>
    <row r="22" spans="1:33" ht="15.95" customHeight="1" x14ac:dyDescent="0.25">
      <c r="A22" s="368" t="s">
        <v>50</v>
      </c>
      <c r="B22" s="365" t="s">
        <v>51</v>
      </c>
      <c r="C22" s="286">
        <v>7065</v>
      </c>
      <c r="D22" s="281">
        <v>40434</v>
      </c>
      <c r="E22" s="282">
        <v>31.70242</v>
      </c>
      <c r="F22" s="283">
        <v>0.94550999999999996</v>
      </c>
      <c r="G22" s="283">
        <v>0.18276999999999999</v>
      </c>
      <c r="H22" s="283">
        <v>14.417899</v>
      </c>
      <c r="I22" s="284">
        <v>18.382149999999999</v>
      </c>
      <c r="J22" s="285">
        <f t="shared" si="0"/>
        <v>356578.59722016123</v>
      </c>
      <c r="K22" s="286">
        <v>350</v>
      </c>
      <c r="L22" s="281">
        <v>737.33100000000013</v>
      </c>
      <c r="M22" s="282">
        <v>0.61769678299999997</v>
      </c>
      <c r="N22" s="283">
        <v>4.2524279999999999E-3</v>
      </c>
      <c r="O22" s="283">
        <v>2.7306129999999998E-3</v>
      </c>
      <c r="P22" s="283">
        <v>0.273142891</v>
      </c>
      <c r="Q22" s="284">
        <v>0.41770851900000006</v>
      </c>
      <c r="R22" s="285">
        <f t="shared" si="1"/>
        <v>370448.13116497197</v>
      </c>
    </row>
    <row r="23" spans="1:33" ht="18" customHeight="1" x14ac:dyDescent="0.25">
      <c r="A23" s="368" t="s">
        <v>52</v>
      </c>
      <c r="B23" s="365" t="s">
        <v>53</v>
      </c>
      <c r="C23" s="286">
        <v>4240</v>
      </c>
      <c r="D23" s="281">
        <v>79858</v>
      </c>
      <c r="E23" s="282">
        <v>129.73388876812646</v>
      </c>
      <c r="F23" s="283">
        <v>12.683168214072312</v>
      </c>
      <c r="G23" s="283">
        <v>10.254647</v>
      </c>
      <c r="H23" s="283">
        <v>56.344831440067871</v>
      </c>
      <c r="I23" s="284">
        <v>148.846665</v>
      </c>
      <c r="J23" s="285">
        <f t="shared" si="0"/>
        <v>705562.76691211737</v>
      </c>
      <c r="K23" s="286">
        <v>490</v>
      </c>
      <c r="L23" s="281">
        <v>2767.166000000002</v>
      </c>
      <c r="M23" s="282">
        <v>3.7972187145072245</v>
      </c>
      <c r="N23" s="283">
        <v>0.47950581799999997</v>
      </c>
      <c r="O23" s="283">
        <v>0.365792911</v>
      </c>
      <c r="P23" s="283">
        <v>1.9213435101154894</v>
      </c>
      <c r="Q23" s="284">
        <v>1.6527436369999997</v>
      </c>
      <c r="R23" s="285">
        <f t="shared" si="1"/>
        <v>694336.19454542594</v>
      </c>
    </row>
    <row r="24" spans="1:33" ht="15" customHeight="1" x14ac:dyDescent="0.25">
      <c r="A24" s="369" t="s">
        <v>278</v>
      </c>
      <c r="B24" s="366" t="s">
        <v>279</v>
      </c>
      <c r="C24" s="291">
        <v>8494</v>
      </c>
      <c r="D24" s="287">
        <v>101215</v>
      </c>
      <c r="E24" s="288">
        <v>45.491024662130698</v>
      </c>
      <c r="F24" s="293">
        <v>2.444699</v>
      </c>
      <c r="G24" s="293">
        <v>0.54096500000000003</v>
      </c>
      <c r="H24" s="293">
        <v>26.757940948664238</v>
      </c>
      <c r="I24" s="293">
        <v>385.85786400000001</v>
      </c>
      <c r="J24" s="290">
        <v>264367.34622994851</v>
      </c>
      <c r="K24" s="291">
        <v>551</v>
      </c>
      <c r="L24" s="287">
        <v>3352.3210000000022</v>
      </c>
      <c r="M24" s="288">
        <v>2.694488303</v>
      </c>
      <c r="N24" s="293">
        <v>0.26943486100000003</v>
      </c>
      <c r="O24" s="293">
        <v>7.3126759E-2</v>
      </c>
      <c r="P24" s="293">
        <v>1.302020929</v>
      </c>
      <c r="Q24" s="293">
        <v>23.010087974999987</v>
      </c>
      <c r="R24" s="290">
        <v>388393.87069436343</v>
      </c>
      <c r="S24" s="149"/>
    </row>
    <row r="25" spans="1:33" ht="15" customHeight="1" x14ac:dyDescent="0.25">
      <c r="A25" s="368" t="s">
        <v>58</v>
      </c>
      <c r="B25" s="365" t="s">
        <v>59</v>
      </c>
      <c r="C25" s="286">
        <v>9498</v>
      </c>
      <c r="D25" s="281">
        <v>88982</v>
      </c>
      <c r="E25" s="282">
        <v>106.67401700000001</v>
      </c>
      <c r="F25" s="283">
        <v>19.490055000000002</v>
      </c>
      <c r="G25" s="283">
        <v>5.1523880000000002</v>
      </c>
      <c r="H25" s="283">
        <v>48.572645000000001</v>
      </c>
      <c r="I25" s="284">
        <v>94.501159000000001</v>
      </c>
      <c r="J25" s="285">
        <f t="shared" si="0"/>
        <v>545870.45694634866</v>
      </c>
      <c r="K25" s="286">
        <v>2114</v>
      </c>
      <c r="L25" s="281">
        <v>8110.1989999999978</v>
      </c>
      <c r="M25" s="282">
        <v>15.456196834</v>
      </c>
      <c r="N25" s="283">
        <v>3.8390230789999999</v>
      </c>
      <c r="O25" s="283">
        <v>0.39420508700000001</v>
      </c>
      <c r="P25" s="283">
        <v>4.4197267030000003</v>
      </c>
      <c r="Q25" s="284">
        <v>12.381801410000024</v>
      </c>
      <c r="R25" s="285">
        <f t="shared" si="1"/>
        <v>544959.09446858219</v>
      </c>
      <c r="S25" s="149"/>
    </row>
    <row r="26" spans="1:33" ht="23.1" customHeight="1" x14ac:dyDescent="0.25">
      <c r="A26" s="370" t="s">
        <v>60</v>
      </c>
      <c r="B26" s="367" t="s">
        <v>61</v>
      </c>
      <c r="C26" s="286">
        <v>4872</v>
      </c>
      <c r="D26" s="281">
        <v>66553</v>
      </c>
      <c r="E26" s="282">
        <v>67.668202680786294</v>
      </c>
      <c r="F26" s="283">
        <v>4.0305059999999999</v>
      </c>
      <c r="G26" s="283">
        <v>2.5628350000000002</v>
      </c>
      <c r="H26" s="283">
        <v>27.353966389746851</v>
      </c>
      <c r="I26" s="284">
        <v>27.391359999999999</v>
      </c>
      <c r="J26" s="285">
        <f t="shared" si="0"/>
        <v>411010.26835374592</v>
      </c>
      <c r="K26" s="286">
        <v>746</v>
      </c>
      <c r="L26" s="281">
        <v>3794.2069999999999</v>
      </c>
      <c r="M26" s="282">
        <v>5.6894403609999999</v>
      </c>
      <c r="N26" s="283">
        <v>0.17702558500000001</v>
      </c>
      <c r="O26" s="283">
        <v>0.16712341</v>
      </c>
      <c r="P26" s="283">
        <v>1.9053477050000001</v>
      </c>
      <c r="Q26" s="284">
        <v>1.4716922590000006</v>
      </c>
      <c r="R26" s="285">
        <f t="shared" si="1"/>
        <v>502172.84006908425</v>
      </c>
      <c r="S26" s="149"/>
    </row>
    <row r="27" spans="1:33" ht="11.25" customHeight="1" thickBot="1" x14ac:dyDescent="0.3">
      <c r="A27" s="25" t="s">
        <v>62</v>
      </c>
      <c r="B27" s="26"/>
      <c r="C27" s="328">
        <f t="shared" ref="C27:I27" si="2">SUM(C5:C26)</f>
        <v>108253</v>
      </c>
      <c r="D27" s="329">
        <f t="shared" si="2"/>
        <v>1331645</v>
      </c>
      <c r="E27" s="336">
        <f t="shared" si="2"/>
        <v>2505.846007106778</v>
      </c>
      <c r="F27" s="329">
        <f t="shared" si="2"/>
        <v>631.41693731579267</v>
      </c>
      <c r="G27" s="329">
        <f t="shared" si="2"/>
        <v>410.70852099999996</v>
      </c>
      <c r="H27" s="329">
        <f t="shared" si="2"/>
        <v>667.29720477069293</v>
      </c>
      <c r="I27" s="329">
        <f t="shared" si="2"/>
        <v>1385.3560480000001</v>
      </c>
      <c r="J27" s="332">
        <f>1000000000*H27/D27</f>
        <v>501107.43086234911</v>
      </c>
      <c r="K27" s="329">
        <f t="shared" ref="K27:Q27" si="3">SUM(K5:K26)</f>
        <v>20269</v>
      </c>
      <c r="L27" s="329">
        <f t="shared" si="3"/>
        <v>112194.42500000008</v>
      </c>
      <c r="M27" s="336">
        <f t="shared" si="3"/>
        <v>225.04780782179057</v>
      </c>
      <c r="N27" s="329">
        <f t="shared" si="3"/>
        <v>72.903489121000007</v>
      </c>
      <c r="O27" s="329">
        <f t="shared" si="3"/>
        <v>33.870623369</v>
      </c>
      <c r="P27" s="329">
        <f t="shared" si="3"/>
        <v>59.756912604387459</v>
      </c>
      <c r="Q27" s="329">
        <f t="shared" si="3"/>
        <v>116.01281418799999</v>
      </c>
      <c r="R27" s="332">
        <f t="shared" si="1"/>
        <v>532619.26877728035</v>
      </c>
      <c r="S27" s="149"/>
    </row>
    <row r="28" spans="1:33" ht="11.1" customHeight="1" x14ac:dyDescent="0.25">
      <c r="A28" s="167" t="s">
        <v>63</v>
      </c>
      <c r="B28" s="10" t="s">
        <v>281</v>
      </c>
      <c r="C28" s="11"/>
      <c r="D28" s="11"/>
      <c r="E28" s="64"/>
      <c r="F28" s="64"/>
      <c r="G28" s="64"/>
      <c r="H28" s="64"/>
      <c r="I28" s="64"/>
      <c r="J28" s="64"/>
      <c r="K28" s="64"/>
      <c r="L28" s="64"/>
      <c r="M28" s="11"/>
      <c r="N28" s="11"/>
      <c r="O28" s="11"/>
      <c r="P28" s="11"/>
      <c r="Q28" s="11"/>
      <c r="R28" s="11"/>
      <c r="T28" s="149"/>
      <c r="U28" s="149"/>
      <c r="V28" s="149"/>
      <c r="W28" s="148"/>
      <c r="Y28" s="148"/>
      <c r="Z28" s="148"/>
      <c r="AA28" s="148"/>
      <c r="AC28" s="148"/>
      <c r="AD28" s="148"/>
      <c r="AE28" s="148"/>
      <c r="AF28" s="148"/>
      <c r="AG28" s="149"/>
    </row>
    <row r="29" spans="1:33" ht="9.9499999999999993" customHeight="1" x14ac:dyDescent="0.25">
      <c r="A29" s="12"/>
      <c r="B29" s="13" t="s">
        <v>282</v>
      </c>
      <c r="C29" s="14"/>
      <c r="D29" s="14"/>
      <c r="E29" s="14"/>
      <c r="F29" s="14"/>
      <c r="G29" s="14"/>
      <c r="H29" s="14"/>
      <c r="I29" s="14"/>
      <c r="J29" s="14"/>
      <c r="K29" s="14"/>
      <c r="L29" s="14"/>
      <c r="M29" s="14"/>
      <c r="N29" s="14"/>
      <c r="O29" s="14"/>
      <c r="P29" s="14"/>
      <c r="Q29" s="14"/>
      <c r="R29" s="14"/>
      <c r="T29" s="149"/>
      <c r="U29" s="149"/>
      <c r="V29" s="149"/>
      <c r="W29" s="148"/>
      <c r="Y29" s="148"/>
      <c r="Z29" s="148"/>
      <c r="AA29" s="148"/>
      <c r="AC29" s="148"/>
      <c r="AD29" s="148"/>
      <c r="AE29" s="148"/>
      <c r="AF29" s="148"/>
      <c r="AG29" s="149"/>
    </row>
    <row r="30" spans="1:33" ht="9.9499999999999993" customHeight="1" x14ac:dyDescent="0.25">
      <c r="B30" s="345" t="s">
        <v>283</v>
      </c>
      <c r="C30" s="14"/>
      <c r="D30" s="14"/>
      <c r="E30" s="14"/>
      <c r="F30" s="14"/>
      <c r="G30" s="14"/>
      <c r="H30" s="14"/>
      <c r="I30" s="14"/>
      <c r="J30" s="14"/>
      <c r="K30" s="14"/>
      <c r="L30" s="14"/>
      <c r="M30" s="14"/>
      <c r="N30" s="14"/>
      <c r="O30" s="14"/>
      <c r="P30" s="14"/>
      <c r="Q30" s="14"/>
      <c r="R30" s="14"/>
      <c r="T30" s="149"/>
      <c r="U30" s="149"/>
      <c r="V30" s="149"/>
      <c r="W30" s="148"/>
      <c r="Y30" s="148"/>
      <c r="Z30" s="148"/>
      <c r="AA30" s="148"/>
      <c r="AC30" s="148"/>
      <c r="AD30" s="148"/>
      <c r="AE30" s="148"/>
      <c r="AF30" s="148"/>
      <c r="AG30" s="149"/>
    </row>
    <row r="31" spans="1:33" ht="9.9499999999999993" customHeight="1" x14ac:dyDescent="0.25">
      <c r="B31" s="345" t="s">
        <v>284</v>
      </c>
      <c r="C31" s="14"/>
      <c r="D31" s="14"/>
      <c r="E31" s="14"/>
      <c r="F31" s="14"/>
      <c r="G31" s="14"/>
      <c r="H31" s="14"/>
      <c r="I31" s="14"/>
      <c r="J31" s="14"/>
      <c r="K31" s="14"/>
      <c r="L31" s="14"/>
      <c r="M31" s="14"/>
      <c r="N31" s="14"/>
      <c r="O31" s="14"/>
      <c r="P31" s="14"/>
      <c r="Q31" s="14"/>
      <c r="R31" s="14"/>
      <c r="T31" s="149"/>
      <c r="U31" s="149"/>
      <c r="V31" s="149"/>
      <c r="W31" s="148"/>
      <c r="Y31" s="148"/>
      <c r="Z31" s="148"/>
      <c r="AA31" s="148"/>
      <c r="AC31" s="148"/>
      <c r="AD31" s="148"/>
      <c r="AE31" s="148"/>
      <c r="AF31" s="148"/>
      <c r="AG31" s="149"/>
    </row>
    <row r="32" spans="1:33" ht="9.9499999999999993" customHeight="1" x14ac:dyDescent="0.25">
      <c r="A32" s="167" t="s">
        <v>285</v>
      </c>
      <c r="B32" s="167" t="s">
        <v>286</v>
      </c>
      <c r="C32" s="166"/>
      <c r="D32" s="166"/>
      <c r="E32" s="166"/>
      <c r="F32" s="166"/>
      <c r="G32" s="166"/>
      <c r="H32" s="59"/>
      <c r="I32" s="59"/>
      <c r="J32" s="59"/>
      <c r="K32" s="217"/>
      <c r="L32" s="217"/>
      <c r="M32" s="217"/>
      <c r="N32" s="217"/>
      <c r="O32" s="217"/>
      <c r="P32" s="218"/>
      <c r="Q32" s="217"/>
      <c r="R32" s="217"/>
      <c r="T32" s="149"/>
      <c r="U32" s="149"/>
      <c r="V32" s="149"/>
      <c r="W32" s="148"/>
      <c r="Y32" s="148"/>
      <c r="Z32" s="148"/>
      <c r="AA32" s="148"/>
      <c r="AC32" s="148"/>
      <c r="AD32" s="148"/>
      <c r="AE32" s="148"/>
      <c r="AF32" s="148"/>
      <c r="AG32" s="149"/>
    </row>
  </sheetData>
  <mergeCells count="7">
    <mergeCell ref="A1:R1"/>
    <mergeCell ref="C2:J2"/>
    <mergeCell ref="K2:R2"/>
    <mergeCell ref="C4:D4"/>
    <mergeCell ref="E4:I4"/>
    <mergeCell ref="K4:L4"/>
    <mergeCell ref="M4:Q4"/>
  </mergeCells>
  <pageMargins left="0.70866141732283472" right="0.70866141732283472" top="0.74803149606299213" bottom="0.74803149606299213" header="0.31496062992125984" footer="0.31496062992125984"/>
  <pageSetup paperSize="9" orientation="landscape" r:id="rId1"/>
  <headerFooter>
    <oddHeader>&amp;LStatistik over den grønne produktion i Danmark</oddHeader>
    <oddFooter>&amp;CSide &amp;P af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view="pageLayout" zoomScale="120" zoomScaleNormal="100" zoomScalePageLayoutView="120" workbookViewId="0">
      <selection activeCell="A7" sqref="A7"/>
    </sheetView>
  </sheetViews>
  <sheetFormatPr defaultRowHeight="15" x14ac:dyDescent="0.25"/>
  <cols>
    <col min="1" max="1" width="7.28515625" bestFit="1" customWidth="1"/>
    <col min="2" max="2" width="7.42578125" bestFit="1" customWidth="1"/>
    <col min="3" max="3" width="6.5703125" bestFit="1" customWidth="1"/>
    <col min="4" max="5" width="6.85546875" bestFit="1" customWidth="1"/>
    <col min="6" max="6" width="6.85546875" customWidth="1"/>
    <col min="7" max="7" width="7.140625" bestFit="1" customWidth="1"/>
    <col min="8" max="8" width="7.42578125" bestFit="1" customWidth="1"/>
    <col min="9" max="9" width="6.85546875" bestFit="1" customWidth="1"/>
    <col min="10" max="10" width="6.5703125" bestFit="1" customWidth="1"/>
    <col min="11" max="11" width="6.85546875" bestFit="1" customWidth="1"/>
    <col min="12" max="12" width="7.42578125" bestFit="1" customWidth="1"/>
    <col min="13" max="13" width="7.7109375" bestFit="1" customWidth="1"/>
  </cols>
  <sheetData>
    <row r="1" spans="1:14" ht="15.75" thickBot="1" x14ac:dyDescent="0.3">
      <c r="A1" s="401" t="s">
        <v>117</v>
      </c>
      <c r="B1" s="401"/>
      <c r="C1" s="401"/>
      <c r="D1" s="401"/>
      <c r="E1" s="401"/>
      <c r="F1" s="401"/>
      <c r="G1" s="401"/>
      <c r="H1" s="401"/>
      <c r="I1" s="401"/>
      <c r="J1" s="401"/>
      <c r="K1" s="401"/>
      <c r="L1" s="401"/>
      <c r="M1" s="401"/>
    </row>
    <row r="2" spans="1:14" x14ac:dyDescent="0.25">
      <c r="A2" s="1"/>
      <c r="B2" s="412" t="s">
        <v>0</v>
      </c>
      <c r="C2" s="413"/>
      <c r="D2" s="413"/>
      <c r="E2" s="413"/>
      <c r="F2" s="413"/>
      <c r="G2" s="413"/>
      <c r="H2" s="414" t="s">
        <v>67</v>
      </c>
      <c r="I2" s="413"/>
      <c r="J2" s="413"/>
      <c r="K2" s="413"/>
      <c r="L2" s="413"/>
      <c r="M2" s="415"/>
    </row>
    <row r="3" spans="1:14" x14ac:dyDescent="0.25">
      <c r="A3" s="60"/>
      <c r="B3" s="78">
        <v>2005</v>
      </c>
      <c r="C3" s="79">
        <v>2006</v>
      </c>
      <c r="D3" s="79">
        <v>2007</v>
      </c>
      <c r="E3" s="79">
        <v>2008</v>
      </c>
      <c r="F3" s="79">
        <v>2009</v>
      </c>
      <c r="G3" s="79">
        <v>2010</v>
      </c>
      <c r="H3" s="78">
        <v>2005</v>
      </c>
      <c r="I3" s="79">
        <v>2006</v>
      </c>
      <c r="J3" s="79">
        <v>2007</v>
      </c>
      <c r="K3" s="79">
        <v>2008</v>
      </c>
      <c r="L3" s="79">
        <v>2009</v>
      </c>
      <c r="M3" s="79">
        <v>2010</v>
      </c>
      <c r="N3" s="77"/>
    </row>
    <row r="4" spans="1:14" x14ac:dyDescent="0.25">
      <c r="A4" s="60"/>
      <c r="B4" s="416" t="s">
        <v>12</v>
      </c>
      <c r="C4" s="417"/>
      <c r="D4" s="417"/>
      <c r="E4" s="417"/>
      <c r="F4" s="417"/>
      <c r="G4" s="418"/>
      <c r="H4" s="416" t="s">
        <v>12</v>
      </c>
      <c r="I4" s="417"/>
      <c r="J4" s="417"/>
      <c r="K4" s="417"/>
      <c r="L4" s="417"/>
      <c r="M4" s="418"/>
    </row>
    <row r="5" spans="1:14" x14ac:dyDescent="0.25">
      <c r="A5" s="61" t="s">
        <v>65</v>
      </c>
      <c r="B5" s="80"/>
      <c r="C5" s="81"/>
      <c r="D5" s="81"/>
      <c r="E5" s="81"/>
      <c r="F5" s="81"/>
      <c r="G5" s="81"/>
      <c r="H5" s="80"/>
      <c r="I5" s="81"/>
      <c r="J5" s="81"/>
      <c r="K5" s="81"/>
      <c r="L5" s="81"/>
      <c r="M5" s="185"/>
    </row>
    <row r="6" spans="1:14" x14ac:dyDescent="0.25">
      <c r="A6" s="91" t="s">
        <v>112</v>
      </c>
      <c r="B6" s="3">
        <v>88253</v>
      </c>
      <c r="C6" s="7">
        <v>90521</v>
      </c>
      <c r="D6" s="7">
        <v>92864</v>
      </c>
      <c r="E6" s="7">
        <v>98009</v>
      </c>
      <c r="F6" s="186">
        <v>95615</v>
      </c>
      <c r="G6" s="186">
        <v>96426</v>
      </c>
      <c r="H6" s="3">
        <v>14251</v>
      </c>
      <c r="I6" s="7">
        <v>14706</v>
      </c>
      <c r="J6" s="7">
        <v>15214</v>
      </c>
      <c r="K6" s="7">
        <v>16326</v>
      </c>
      <c r="L6" s="205">
        <v>16325</v>
      </c>
      <c r="M6" s="187">
        <v>16707</v>
      </c>
    </row>
    <row r="7" spans="1:14" x14ac:dyDescent="0.25">
      <c r="A7" s="16" t="s">
        <v>69</v>
      </c>
      <c r="B7" s="3">
        <v>16640</v>
      </c>
      <c r="C7" s="7">
        <v>17132</v>
      </c>
      <c r="D7" s="7">
        <v>17586</v>
      </c>
      <c r="E7" s="7">
        <v>17799</v>
      </c>
      <c r="F7" s="186">
        <v>15738</v>
      </c>
      <c r="G7" s="186">
        <v>14795</v>
      </c>
      <c r="H7" s="3">
        <v>4643</v>
      </c>
      <c r="I7" s="7">
        <v>4740</v>
      </c>
      <c r="J7" s="7">
        <v>4807</v>
      </c>
      <c r="K7" s="7">
        <v>4878</v>
      </c>
      <c r="L7" s="205">
        <v>4440</v>
      </c>
      <c r="M7" s="187">
        <v>4183</v>
      </c>
    </row>
    <row r="8" spans="1:14" x14ac:dyDescent="0.25">
      <c r="A8" s="16" t="s">
        <v>70</v>
      </c>
      <c r="B8" s="3">
        <v>2800</v>
      </c>
      <c r="C8" s="7">
        <v>2957</v>
      </c>
      <c r="D8" s="7">
        <v>3130</v>
      </c>
      <c r="E8" s="7">
        <v>3171</v>
      </c>
      <c r="F8" s="186">
        <v>2703</v>
      </c>
      <c r="G8" s="186">
        <v>2527</v>
      </c>
      <c r="H8" s="3">
        <v>1115</v>
      </c>
      <c r="I8" s="7">
        <v>1188</v>
      </c>
      <c r="J8" s="7">
        <v>1244</v>
      </c>
      <c r="K8" s="7">
        <v>1255</v>
      </c>
      <c r="L8" s="205">
        <v>1072</v>
      </c>
      <c r="M8" s="187">
        <v>1014</v>
      </c>
    </row>
    <row r="9" spans="1:14" x14ac:dyDescent="0.25">
      <c r="A9" s="17" t="s">
        <v>71</v>
      </c>
      <c r="B9" s="3">
        <v>560</v>
      </c>
      <c r="C9" s="7">
        <v>566</v>
      </c>
      <c r="D9" s="7">
        <v>600</v>
      </c>
      <c r="E9" s="7">
        <v>618</v>
      </c>
      <c r="F9" s="186">
        <v>550</v>
      </c>
      <c r="G9" s="186">
        <v>532</v>
      </c>
      <c r="H9" s="3">
        <v>260</v>
      </c>
      <c r="I9" s="7">
        <v>263</v>
      </c>
      <c r="J9" s="7">
        <v>272</v>
      </c>
      <c r="K9" s="7">
        <v>284</v>
      </c>
      <c r="L9" s="205">
        <v>250</v>
      </c>
      <c r="M9" s="187">
        <v>245</v>
      </c>
    </row>
    <row r="10" spans="1:14" ht="15.75" thickBot="1" x14ac:dyDescent="0.3">
      <c r="A10" s="68" t="s">
        <v>62</v>
      </c>
      <c r="B10" s="67">
        <v>108253</v>
      </c>
      <c r="C10" s="39">
        <v>111176</v>
      </c>
      <c r="D10" s="39">
        <v>114180</v>
      </c>
      <c r="E10" s="39">
        <v>119597</v>
      </c>
      <c r="F10" s="39">
        <v>114606</v>
      </c>
      <c r="G10" s="40">
        <v>114280</v>
      </c>
      <c r="H10" s="39">
        <v>20269</v>
      </c>
      <c r="I10" s="39">
        <v>20897</v>
      </c>
      <c r="J10" s="39">
        <v>21537</v>
      </c>
      <c r="K10" s="39">
        <v>22743</v>
      </c>
      <c r="L10" s="201">
        <f>SUM(L6:L9)</f>
        <v>22087</v>
      </c>
      <c r="M10" s="40">
        <v>22149</v>
      </c>
    </row>
    <row r="11" spans="1:14" x14ac:dyDescent="0.25">
      <c r="A11" s="345" t="s">
        <v>265</v>
      </c>
      <c r="B11" s="346"/>
      <c r="C11" s="347"/>
      <c r="D11" s="347"/>
      <c r="E11" s="347"/>
      <c r="F11" s="347"/>
      <c r="G11" s="347"/>
      <c r="H11" s="347"/>
      <c r="I11" s="347"/>
      <c r="J11" s="347"/>
      <c r="K11" s="347"/>
      <c r="L11" s="348"/>
      <c r="M11" s="347"/>
    </row>
    <row r="12" spans="1:14" x14ac:dyDescent="0.25">
      <c r="A12" s="167" t="s">
        <v>215</v>
      </c>
      <c r="B12" s="167"/>
    </row>
    <row r="13" spans="1:14" x14ac:dyDescent="0.25">
      <c r="A13" s="345"/>
    </row>
  </sheetData>
  <mergeCells count="5">
    <mergeCell ref="B2:G2"/>
    <mergeCell ref="H2:M2"/>
    <mergeCell ref="A1:M1"/>
    <mergeCell ref="B4:G4"/>
    <mergeCell ref="H4:M4"/>
  </mergeCells>
  <pageMargins left="0.70866141732283472" right="0.70866141732283472" top="0.74803149606299213" bottom="0.74803149606299213" header="0.31496062992125984" footer="0.31496062992125984"/>
  <pageSetup paperSize="9" orientation="landscape" r:id="rId1"/>
  <headerFooter>
    <oddHeader>&amp;LStatistik over den grønne produktion i Danmark</oddHeader>
    <oddFooter>&amp;CSide &amp;P af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view="pageLayout" zoomScaleNormal="100" workbookViewId="0">
      <selection sqref="A1:M1"/>
    </sheetView>
  </sheetViews>
  <sheetFormatPr defaultRowHeight="15" x14ac:dyDescent="0.25"/>
  <cols>
    <col min="1" max="1" width="10.28515625" bestFit="1" customWidth="1"/>
    <col min="2" max="5" width="9" bestFit="1" customWidth="1"/>
    <col min="6" max="6" width="7.140625" customWidth="1"/>
    <col min="7" max="7" width="9" bestFit="1" customWidth="1"/>
    <col min="8" max="11" width="8" bestFit="1" customWidth="1"/>
    <col min="12" max="12" width="6.42578125" customWidth="1"/>
    <col min="13" max="13" width="8" bestFit="1" customWidth="1"/>
  </cols>
  <sheetData>
    <row r="1" spans="1:15" ht="15.75" thickBot="1" x14ac:dyDescent="0.3">
      <c r="A1" s="401" t="s">
        <v>172</v>
      </c>
      <c r="B1" s="401"/>
      <c r="C1" s="401"/>
      <c r="D1" s="401"/>
      <c r="E1" s="401"/>
      <c r="F1" s="401"/>
      <c r="G1" s="401"/>
      <c r="H1" s="401"/>
      <c r="I1" s="401"/>
      <c r="J1" s="401"/>
      <c r="K1" s="401"/>
      <c r="L1" s="401"/>
      <c r="M1" s="401"/>
    </row>
    <row r="2" spans="1:15" x14ac:dyDescent="0.25">
      <c r="A2" s="73"/>
      <c r="B2" s="412" t="s">
        <v>0</v>
      </c>
      <c r="C2" s="413"/>
      <c r="D2" s="413"/>
      <c r="E2" s="413"/>
      <c r="F2" s="413"/>
      <c r="G2" s="413"/>
      <c r="H2" s="414" t="s">
        <v>67</v>
      </c>
      <c r="I2" s="413"/>
      <c r="J2" s="413"/>
      <c r="K2" s="413"/>
      <c r="L2" s="413"/>
      <c r="M2" s="415"/>
    </row>
    <row r="3" spans="1:15" x14ac:dyDescent="0.25">
      <c r="A3" s="61"/>
      <c r="B3" s="78">
        <v>2005</v>
      </c>
      <c r="C3" s="79">
        <v>2006</v>
      </c>
      <c r="D3" s="79">
        <v>2007</v>
      </c>
      <c r="E3" s="79">
        <v>2008</v>
      </c>
      <c r="F3" s="79">
        <v>2009</v>
      </c>
      <c r="G3" s="79">
        <v>2010</v>
      </c>
      <c r="H3" s="78">
        <v>2005</v>
      </c>
      <c r="I3" s="79">
        <v>2006</v>
      </c>
      <c r="J3" s="79">
        <v>2007</v>
      </c>
      <c r="K3" s="79">
        <v>2008</v>
      </c>
      <c r="L3" s="79">
        <v>2009</v>
      </c>
      <c r="M3" s="34">
        <v>2010</v>
      </c>
    </row>
    <row r="4" spans="1:15" x14ac:dyDescent="0.25">
      <c r="A4" s="61"/>
      <c r="B4" s="416" t="s">
        <v>12</v>
      </c>
      <c r="C4" s="417"/>
      <c r="D4" s="417"/>
      <c r="E4" s="417"/>
      <c r="F4" s="417"/>
      <c r="G4" s="418"/>
      <c r="H4" s="416" t="s">
        <v>12</v>
      </c>
      <c r="I4" s="417"/>
      <c r="J4" s="417"/>
      <c r="K4" s="417"/>
      <c r="L4" s="417"/>
      <c r="M4" s="418"/>
    </row>
    <row r="5" spans="1:15" x14ac:dyDescent="0.25">
      <c r="A5" s="61" t="s">
        <v>72</v>
      </c>
      <c r="B5" s="81"/>
      <c r="C5" s="81"/>
      <c r="D5" s="81"/>
      <c r="E5" s="81"/>
      <c r="F5" s="81"/>
      <c r="G5" s="81"/>
      <c r="H5" s="80"/>
      <c r="I5" s="81"/>
      <c r="J5" s="81"/>
      <c r="K5" s="81"/>
      <c r="L5" s="81"/>
      <c r="M5" s="82"/>
    </row>
    <row r="6" spans="1:15" x14ac:dyDescent="0.25">
      <c r="A6" s="63" t="s">
        <v>73</v>
      </c>
      <c r="B6" s="42">
        <v>12196</v>
      </c>
      <c r="C6" s="42">
        <v>12448</v>
      </c>
      <c r="D6" s="42">
        <v>12491</v>
      </c>
      <c r="E6" s="42">
        <v>13378</v>
      </c>
      <c r="F6" s="42">
        <v>12841</v>
      </c>
      <c r="G6" s="42">
        <v>12706</v>
      </c>
      <c r="H6" s="3">
        <v>2262</v>
      </c>
      <c r="I6" s="42">
        <v>2294</v>
      </c>
      <c r="J6" s="42">
        <v>2304</v>
      </c>
      <c r="K6" s="42">
        <v>2495</v>
      </c>
      <c r="L6" s="204">
        <v>2390</v>
      </c>
      <c r="M6" s="6">
        <v>2372</v>
      </c>
    </row>
    <row r="7" spans="1:15" x14ac:dyDescent="0.25">
      <c r="A7" s="63" t="s">
        <v>74</v>
      </c>
      <c r="B7" s="42">
        <v>24896</v>
      </c>
      <c r="C7" s="42">
        <v>25665</v>
      </c>
      <c r="D7" s="42">
        <v>26322</v>
      </c>
      <c r="E7" s="42">
        <v>27778</v>
      </c>
      <c r="F7" s="42">
        <v>26750</v>
      </c>
      <c r="G7" s="42">
        <v>26678</v>
      </c>
      <c r="H7" s="3">
        <v>4989</v>
      </c>
      <c r="I7" s="42">
        <v>5174</v>
      </c>
      <c r="J7" s="42">
        <v>5362</v>
      </c>
      <c r="K7" s="42">
        <v>5737</v>
      </c>
      <c r="L7" s="204">
        <v>5624</v>
      </c>
      <c r="M7" s="6">
        <v>5631</v>
      </c>
    </row>
    <row r="8" spans="1:15" x14ac:dyDescent="0.25">
      <c r="A8" s="63" t="s">
        <v>75</v>
      </c>
      <c r="B8" s="42">
        <v>23396</v>
      </c>
      <c r="C8" s="42">
        <v>23909</v>
      </c>
      <c r="D8" s="42">
        <v>24541</v>
      </c>
      <c r="E8" s="42">
        <v>25899</v>
      </c>
      <c r="F8" s="42">
        <v>25090</v>
      </c>
      <c r="G8" s="42">
        <v>24955</v>
      </c>
      <c r="H8" s="3">
        <v>4854</v>
      </c>
      <c r="I8" s="42">
        <v>4988</v>
      </c>
      <c r="J8" s="42">
        <v>5114</v>
      </c>
      <c r="K8" s="42">
        <v>5465</v>
      </c>
      <c r="L8" s="204">
        <v>5314</v>
      </c>
      <c r="M8" s="6">
        <v>5384</v>
      </c>
    </row>
    <row r="9" spans="1:15" x14ac:dyDescent="0.25">
      <c r="A9" s="63" t="s">
        <v>76</v>
      </c>
      <c r="B9" s="42">
        <v>33092</v>
      </c>
      <c r="C9" s="42">
        <v>33998</v>
      </c>
      <c r="D9" s="42">
        <v>35096</v>
      </c>
      <c r="E9" s="42">
        <v>36229</v>
      </c>
      <c r="F9" s="42">
        <v>34562</v>
      </c>
      <c r="G9" s="42">
        <v>34705</v>
      </c>
      <c r="H9" s="3">
        <v>5218</v>
      </c>
      <c r="I9" s="42">
        <v>5371</v>
      </c>
      <c r="J9" s="42">
        <v>5532</v>
      </c>
      <c r="K9" s="42">
        <v>5691</v>
      </c>
      <c r="L9" s="204">
        <v>5542</v>
      </c>
      <c r="M9" s="6">
        <v>5592</v>
      </c>
    </row>
    <row r="10" spans="1:15" x14ac:dyDescent="0.25">
      <c r="A10" s="92" t="s">
        <v>77</v>
      </c>
      <c r="B10" s="42">
        <v>14673</v>
      </c>
      <c r="C10" s="42">
        <v>15156</v>
      </c>
      <c r="D10" s="42">
        <v>15730</v>
      </c>
      <c r="E10" s="42">
        <v>16313</v>
      </c>
      <c r="F10" s="42">
        <v>15363</v>
      </c>
      <c r="G10" s="42">
        <v>15236</v>
      </c>
      <c r="H10" s="43">
        <v>2946</v>
      </c>
      <c r="I10" s="42">
        <v>3070</v>
      </c>
      <c r="J10" s="42">
        <v>3225</v>
      </c>
      <c r="K10" s="42">
        <v>3355</v>
      </c>
      <c r="L10" s="204">
        <v>3217</v>
      </c>
      <c r="M10" s="44">
        <v>3170</v>
      </c>
    </row>
    <row r="11" spans="1:15" ht="15.75" thickBot="1" x14ac:dyDescent="0.3">
      <c r="A11" s="9" t="s">
        <v>62</v>
      </c>
      <c r="B11" s="38">
        <f t="shared" ref="B11:M11" si="0">SUM(B6:B10)</f>
        <v>108253</v>
      </c>
      <c r="C11" s="39">
        <f t="shared" si="0"/>
        <v>111176</v>
      </c>
      <c r="D11" s="39">
        <f t="shared" si="0"/>
        <v>114180</v>
      </c>
      <c r="E11" s="39">
        <f t="shared" si="0"/>
        <v>119597</v>
      </c>
      <c r="F11" s="39">
        <f t="shared" si="0"/>
        <v>114606</v>
      </c>
      <c r="G11" s="40">
        <f t="shared" si="0"/>
        <v>114280</v>
      </c>
      <c r="H11" s="38">
        <f t="shared" si="0"/>
        <v>20269</v>
      </c>
      <c r="I11" s="39">
        <f t="shared" si="0"/>
        <v>20897</v>
      </c>
      <c r="J11" s="39">
        <f t="shared" si="0"/>
        <v>21537</v>
      </c>
      <c r="K11" s="39">
        <f t="shared" si="0"/>
        <v>22743</v>
      </c>
      <c r="L11" s="201">
        <f t="shared" si="0"/>
        <v>22087</v>
      </c>
      <c r="M11" s="40">
        <f t="shared" si="0"/>
        <v>22149</v>
      </c>
      <c r="O11" s="59"/>
    </row>
    <row r="12" spans="1:15" x14ac:dyDescent="0.25">
      <c r="A12" s="345" t="s">
        <v>265</v>
      </c>
      <c r="B12" s="167"/>
    </row>
    <row r="13" spans="1:15" x14ac:dyDescent="0.25">
      <c r="A13" s="167" t="s">
        <v>215</v>
      </c>
    </row>
  </sheetData>
  <mergeCells count="5">
    <mergeCell ref="A1:M1"/>
    <mergeCell ref="B2:G2"/>
    <mergeCell ref="H2:M2"/>
    <mergeCell ref="B4:G4"/>
    <mergeCell ref="H4:M4"/>
  </mergeCells>
  <pageMargins left="0.70866141732283472" right="0.70866141732283472" top="0.74803149606299213" bottom="0.74803149606299213" header="0.31496062992125984" footer="0.31496062992125984"/>
  <pageSetup paperSize="9" orientation="landscape" r:id="rId1"/>
  <headerFooter>
    <oddHeader>&amp;LStatistik over den grønne produktion i Danmark</oddHeader>
    <oddFooter>&amp;CSide &amp;P af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BB1A68632EC5D47A0D7946C19418E02" ma:contentTypeVersion="1" ma:contentTypeDescription="Opret et nyt dokument." ma:contentTypeScope="" ma:versionID="26098afe90f1d1ec8774e5ba0b5513b2">
  <xsd:schema xmlns:xsd="http://www.w3.org/2001/XMLSchema" xmlns:p="http://schemas.microsoft.com/office/2006/metadata/properties" xmlns:ns1="http://schemas.microsoft.com/sharepoint/v3" targetNamespace="http://schemas.microsoft.com/office/2006/metadata/properties" ma:root="true" ma:fieldsID="a1bcee0594a72d7ab769975a2d9b61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tartdato for planlægning" ma:internalName="PublishingStartDate">
      <xsd:simpleType>
        <xsd:restriction base="dms:Unknown"/>
      </xsd:simpleType>
    </xsd:element>
    <xsd:element name="PublishingExpirationDate" ma:index="9" nillable="true" ma:displayName="Slutdato for planlægning"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C8D21B1-1B41-439A-B900-9EF3D80F14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57795A-33DA-4462-9AE4-2629BB0DE8C5}">
  <ds:schemaRefs>
    <ds:schemaRef ds:uri="http://schemas.microsoft.com/sharepoint/v3/contenttype/forms"/>
  </ds:schemaRefs>
</ds:datastoreItem>
</file>

<file path=customXml/itemProps3.xml><?xml version="1.0" encoding="utf-8"?>
<ds:datastoreItem xmlns:ds="http://schemas.openxmlformats.org/officeDocument/2006/customXml" ds:itemID="{AAF5AC0F-4B7C-45B4-B4DF-05CB8332C627}">
  <ds:schemaRefs>
    <ds:schemaRef ds:uri="http://purl.org/dc/terms/"/>
    <ds:schemaRef ds:uri="http://purl.org/dc/dcmitype/"/>
    <ds:schemaRef ds:uri="http://purl.org/dc/elements/1.1/"/>
    <ds:schemaRef ds:uri="http://schemas.openxmlformats.org/package/2006/metadata/core-properties"/>
    <ds:schemaRef ds:uri="http://schemas.microsoft.com/sharepoint/v3"/>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24</vt:i4>
      </vt:variant>
      <vt:variant>
        <vt:lpstr>Navngivne områder</vt:lpstr>
      </vt:variant>
      <vt:variant>
        <vt:i4>2</vt:i4>
      </vt:variant>
    </vt:vector>
  </HeadingPairs>
  <TitlesOfParts>
    <vt:vector size="26" baseType="lpstr">
      <vt:lpstr>Indholdsfortegnelse</vt:lpstr>
      <vt:lpstr>Brancheopdeling 2010</vt:lpstr>
      <vt:lpstr>Brancheopdeling 2009</vt:lpstr>
      <vt:lpstr>Brancheopdeling 2008</vt:lpstr>
      <vt:lpstr>Brancheopdeling 2007</vt:lpstr>
      <vt:lpstr>Brancheopdeling 2006</vt:lpstr>
      <vt:lpstr>Brancheopdeling 2005</vt:lpstr>
      <vt:lpstr>Virksomhedsstørrelse efter årsv</vt:lpstr>
      <vt:lpstr>Virksomheder fordelt på regione</vt:lpstr>
      <vt:lpstr>Virksomheder branche og region</vt:lpstr>
      <vt:lpstr>FUI</vt:lpstr>
      <vt:lpstr>FoU-samspil</vt:lpstr>
      <vt:lpstr>Innovation</vt:lpstr>
      <vt:lpstr>Lønindkomst</vt:lpstr>
      <vt:lpstr>Udenlandskejede virksomheder</vt:lpstr>
      <vt:lpstr>Fordeling af de grønne virksomh</vt:lpstr>
      <vt:lpstr>Segmentering</vt:lpstr>
      <vt:lpstr>Fordeling af energi- og miljøsp</vt:lpstr>
      <vt:lpstr>Uddannelse overordnet</vt:lpstr>
      <vt:lpstr>Uddannelse detaljeret</vt:lpstr>
      <vt:lpstr>Vækstiværk.</vt:lpstr>
      <vt:lpstr>Vækstiværk. brancher</vt:lpstr>
      <vt:lpstr>Patenter</vt:lpstr>
      <vt:lpstr>Erhvervsomr.s omsætningsandel</vt:lpstr>
      <vt:lpstr>Vækstiværk.!Vækstiværk_</vt:lpstr>
      <vt:lpstr>'Vækstiværk. brancher'!Vækstiværk_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 2 Datasæt til kapitlerne 1-3</dc:title>
  <dc:creator>Ejer</dc:creator>
  <cp:lastModifiedBy>Sidsel Vesterdahl</cp:lastModifiedBy>
  <cp:lastPrinted>2012-10-18T17:54:02Z</cp:lastPrinted>
  <dcterms:created xsi:type="dcterms:W3CDTF">2012-08-02T11:47:49Z</dcterms:created>
  <dcterms:modified xsi:type="dcterms:W3CDTF">2016-08-25T09:09:20Z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0x0101009BB1A68632EC5D47A0D7946C19418E02</vt:lpwstr>
  </property>
</Properties>
</file>