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50" windowHeight="12525"/>
  </bookViews>
  <sheets>
    <sheet name="H2_2017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J7" i="1"/>
  <c r="I7" i="1"/>
  <c r="H7" i="1"/>
  <c r="G7" i="1"/>
  <c r="F7" i="1"/>
  <c r="E7" i="1"/>
  <c r="D7" i="1"/>
  <c r="L9" i="1" l="1"/>
  <c r="L13" i="1"/>
  <c r="L7" i="1"/>
  <c r="L10" i="1"/>
  <c r="L8" i="1"/>
  <c r="L11" i="1"/>
  <c r="L12" i="1"/>
</calcChain>
</file>

<file path=xl/sharedStrings.xml><?xml version="1.0" encoding="utf-8"?>
<sst xmlns="http://schemas.openxmlformats.org/spreadsheetml/2006/main" count="56" uniqueCount="49">
  <si>
    <t>Interval</t>
  </si>
  <si>
    <t>MWh</t>
  </si>
  <si>
    <t>IA</t>
  </si>
  <si>
    <t>0-20</t>
  </si>
  <si>
    <t>IB</t>
  </si>
  <si>
    <t>20-500</t>
  </si>
  <si>
    <t>IC</t>
  </si>
  <si>
    <t>500-2.000</t>
  </si>
  <si>
    <t>ID</t>
  </si>
  <si>
    <t>2.000-20.000</t>
  </si>
  <si>
    <t>IE</t>
  </si>
  <si>
    <t>20.000-70.000</t>
  </si>
  <si>
    <t>IF</t>
  </si>
  <si>
    <t>70.000-150.000</t>
  </si>
  <si>
    <t>IG</t>
  </si>
  <si>
    <t>&gt; 150.000</t>
  </si>
  <si>
    <t>ENDK</t>
  </si>
  <si>
    <t>ENDK/ENS</t>
  </si>
  <si>
    <t>DA</t>
  </si>
  <si>
    <t>0-1.000</t>
  </si>
  <si>
    <t>DB</t>
  </si>
  <si>
    <t>1.000-2.500</t>
  </si>
  <si>
    <t>DC</t>
  </si>
  <si>
    <t>2.500-5.000</t>
  </si>
  <si>
    <t>DD</t>
  </si>
  <si>
    <t>5.000-15.000</t>
  </si>
  <si>
    <t>DE</t>
  </si>
  <si>
    <t>&gt; 15.000</t>
  </si>
  <si>
    <t>Electicity price</t>
  </si>
  <si>
    <t>Local network tariff</t>
  </si>
  <si>
    <t>Network subscribtion</t>
  </si>
  <si>
    <t>overhead network</t>
  </si>
  <si>
    <t>Network and system tariff</t>
  </si>
  <si>
    <t>Public Service Obligations</t>
  </si>
  <si>
    <t>Eleticity tax</t>
  </si>
  <si>
    <t>Energy saving contribution</t>
  </si>
  <si>
    <t>Price lements (øre/kWh)</t>
  </si>
  <si>
    <t>Business</t>
  </si>
  <si>
    <t>Households</t>
  </si>
  <si>
    <t>Commercial electricity price</t>
  </si>
  <si>
    <t>Electricity subscribtion</t>
  </si>
  <si>
    <t>Network tariff (local and overhead network)</t>
  </si>
  <si>
    <t>Total price excluding taxes and VAT</t>
  </si>
  <si>
    <t>VAT</t>
  </si>
  <si>
    <t>Total price including all taxes/levies ect.</t>
  </si>
  <si>
    <t>Total price including all taxes and VAT ect.</t>
  </si>
  <si>
    <t>kWh</t>
  </si>
  <si>
    <t>The Danish Energy Agency's price statistics for electricity for the second half of 2017</t>
  </si>
  <si>
    <t>Note: From the Danish Utility Regulators statement of electricity prices for consumption below 100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</si>
</sst>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4EFF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2" xfId="0" applyNumberFormat="1" applyFill="1" applyBorder="1"/>
    <xf numFmtId="164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/>
    <xf numFmtId="2" fontId="2" fillId="0" borderId="2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2" fontId="2" fillId="0" borderId="0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0" fillId="0" borderId="3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/>
    <xf numFmtId="0" fontId="0" fillId="0" borderId="3" xfId="0" applyFill="1" applyBorder="1"/>
    <xf numFmtId="2" fontId="2" fillId="0" borderId="3" xfId="0" applyNumberFormat="1" applyFont="1" applyFill="1" applyBorder="1"/>
    <xf numFmtId="43" fontId="0" fillId="0" borderId="0" xfId="1" applyFont="1"/>
    <xf numFmtId="0" fontId="0" fillId="0" borderId="0" xfId="0" applyBorder="1"/>
    <xf numFmtId="0" fontId="2" fillId="2" borderId="3" xfId="0" applyFont="1" applyFill="1" applyBorder="1"/>
    <xf numFmtId="0" fontId="0" fillId="2" borderId="3" xfId="0" applyFill="1" applyBorder="1"/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3" fillId="0" borderId="0" xfId="0" applyFont="1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03361/AppData/Local/Microsoft/Windows/Temporary%20Internet%20Files/Content.Outlook/85K4TBVI/Til%20DST/Elpriser%20til%20DST%20-%202.%20halv&#229;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er_2017H2"/>
      <sheetName val="HH_elpris_2017"/>
      <sheetName val="HUSHOLDNINGER_elpris_2017H2"/>
      <sheetName val="PSO"/>
      <sheetName val="ERHVERV_Elpris 2017H2"/>
      <sheetName val="Beregninger"/>
      <sheetName val="Figur"/>
    </sheetNames>
    <sheetDataSet>
      <sheetData sheetId="0"/>
      <sheetData sheetId="1">
        <row r="75">
          <cell r="H75">
            <v>53.966666666666676</v>
          </cell>
        </row>
      </sheetData>
      <sheetData sheetId="2">
        <row r="21">
          <cell r="N21">
            <v>29.137838990744569</v>
          </cell>
          <cell r="O21">
            <v>17.382937497062322</v>
          </cell>
          <cell r="P21">
            <v>17.085729635163979</v>
          </cell>
          <cell r="Q21">
            <v>38.84846413745786</v>
          </cell>
          <cell r="R21">
            <v>8.2999999999999989</v>
          </cell>
          <cell r="S21">
            <v>110.75497026042872</v>
          </cell>
          <cell r="T21">
            <v>4.6686676617717868</v>
          </cell>
          <cell r="U21">
            <v>14.9</v>
          </cell>
          <cell r="V21">
            <v>91</v>
          </cell>
          <cell r="W21">
            <v>55.330909480550126</v>
          </cell>
          <cell r="X21">
            <v>276.65454740275061</v>
          </cell>
        </row>
        <row r="22">
          <cell r="N22">
            <v>29.137838990744569</v>
          </cell>
          <cell r="O22">
            <v>8.691468748531161</v>
          </cell>
          <cell r="P22">
            <v>17.085729635163979</v>
          </cell>
          <cell r="Q22">
            <v>19.42423206872893</v>
          </cell>
          <cell r="R22">
            <v>8.2999999999999989</v>
          </cell>
          <cell r="S22">
            <v>82.639269443168644</v>
          </cell>
          <cell r="T22">
            <v>4.6686676617717868</v>
          </cell>
          <cell r="U22">
            <v>14.9</v>
          </cell>
          <cell r="V22">
            <v>91</v>
          </cell>
          <cell r="W22">
            <v>48.30198427623511</v>
          </cell>
          <cell r="X22">
            <v>241.50992138117556</v>
          </cell>
        </row>
        <row r="23">
          <cell r="N23">
            <v>29.137838990744569</v>
          </cell>
          <cell r="O23">
            <v>4.3457343742655805</v>
          </cell>
          <cell r="P23">
            <v>17.085729635163979</v>
          </cell>
          <cell r="Q23">
            <v>9.712116034364465</v>
          </cell>
          <cell r="R23">
            <v>8.2999999999999989</v>
          </cell>
          <cell r="S23">
            <v>68.581419034538598</v>
          </cell>
          <cell r="T23">
            <v>4.6686676617717868</v>
          </cell>
          <cell r="U23">
            <v>14.9</v>
          </cell>
          <cell r="V23">
            <v>91</v>
          </cell>
          <cell r="W23">
            <v>44.787521674077595</v>
          </cell>
          <cell r="X23">
            <v>223.93760837038798</v>
          </cell>
        </row>
        <row r="24">
          <cell r="N24">
            <v>29.137838990744569</v>
          </cell>
          <cell r="O24">
            <v>1.7382937497062321</v>
          </cell>
          <cell r="P24">
            <v>20.154184793747245</v>
          </cell>
          <cell r="Q24">
            <v>2.5898976091638573</v>
          </cell>
          <cell r="R24">
            <v>8.2999999999999989</v>
          </cell>
          <cell r="S24">
            <v>63.215163947943829</v>
          </cell>
          <cell r="T24">
            <v>1.6002125031885184</v>
          </cell>
          <cell r="U24">
            <v>14.9</v>
          </cell>
          <cell r="V24">
            <v>60.980000000000011</v>
          </cell>
          <cell r="W24">
            <v>35.173844112783087</v>
          </cell>
          <cell r="X24">
            <v>175.86922056391546</v>
          </cell>
        </row>
        <row r="25">
          <cell r="N25">
            <v>29.137838990744569</v>
          </cell>
          <cell r="O25">
            <v>0.86914687485311604</v>
          </cell>
          <cell r="P25">
            <v>20.537741688570154</v>
          </cell>
          <cell r="Q25">
            <v>1.9424232068728928</v>
          </cell>
          <cell r="R25">
            <v>8.2999999999999989</v>
          </cell>
          <cell r="S25">
            <v>60.787150761040728</v>
          </cell>
          <cell r="T25">
            <v>1.2166556083656099</v>
          </cell>
          <cell r="U25">
            <v>14.9</v>
          </cell>
          <cell r="V25">
            <v>50.84</v>
          </cell>
          <cell r="W25">
            <v>31.935951592351582</v>
          </cell>
          <cell r="X25">
            <v>159.67975796175793</v>
          </cell>
        </row>
      </sheetData>
      <sheetData sheetId="3">
        <row r="21">
          <cell r="L21">
            <v>14.9</v>
          </cell>
        </row>
        <row r="22">
          <cell r="L22">
            <v>14.9</v>
          </cell>
        </row>
        <row r="23">
          <cell r="L23">
            <v>14.847145930442416</v>
          </cell>
        </row>
        <row r="24">
          <cell r="L24">
            <v>14.173505458878854</v>
          </cell>
        </row>
        <row r="25">
          <cell r="L25">
            <v>13.563439702776042</v>
          </cell>
        </row>
        <row r="26">
          <cell r="L26">
            <v>13.47567473133679</v>
          </cell>
        </row>
        <row r="27">
          <cell r="L27">
            <v>13.84139124904913</v>
          </cell>
        </row>
      </sheetData>
      <sheetData sheetId="4">
        <row r="8">
          <cell r="I8">
            <v>32.687545167500986</v>
          </cell>
        </row>
        <row r="9">
          <cell r="I9">
            <v>27.705728957029685</v>
          </cell>
        </row>
        <row r="10">
          <cell r="I10">
            <v>27.172772720597813</v>
          </cell>
        </row>
        <row r="11">
          <cell r="I11">
            <v>26.849914657301191</v>
          </cell>
        </row>
        <row r="12">
          <cell r="I12">
            <v>25.045106216842253</v>
          </cell>
        </row>
        <row r="13">
          <cell r="I13">
            <v>25.006583214858505</v>
          </cell>
        </row>
        <row r="14">
          <cell r="I14">
            <v>24.176470184523801</v>
          </cell>
        </row>
      </sheetData>
      <sheetData sheetId="5">
        <row r="3">
          <cell r="M3">
            <v>9.1946433103878213</v>
          </cell>
          <cell r="N3">
            <v>0.21</v>
          </cell>
          <cell r="O3">
            <v>8.3000000000000007</v>
          </cell>
          <cell r="Q3">
            <v>19.07372221938202</v>
          </cell>
        </row>
        <row r="4">
          <cell r="M4">
            <v>1.3690662994105387</v>
          </cell>
          <cell r="N4">
            <v>0.21</v>
          </cell>
          <cell r="O4">
            <v>8.3000000000000007</v>
          </cell>
          <cell r="Q4">
            <v>22.280402636820178</v>
          </cell>
        </row>
        <row r="5">
          <cell r="M5">
            <v>0.15653801142323517</v>
          </cell>
          <cell r="N5">
            <v>0.21</v>
          </cell>
          <cell r="O5">
            <v>8.3000000000000007</v>
          </cell>
          <cell r="Q5">
            <v>20.809746648290655</v>
          </cell>
        </row>
        <row r="6">
          <cell r="M6">
            <v>2.5074314321872005E-2</v>
          </cell>
          <cell r="N6">
            <v>0.21</v>
          </cell>
          <cell r="O6">
            <v>8.3000000000000007</v>
          </cell>
          <cell r="Q6">
            <v>20.824153450416983</v>
          </cell>
        </row>
        <row r="7">
          <cell r="M7">
            <v>7.1365633306724871E-3</v>
          </cell>
          <cell r="N7">
            <v>0.09</v>
          </cell>
          <cell r="O7">
            <v>8.3000000000000007</v>
          </cell>
          <cell r="Q7">
            <v>2.8664633219659676</v>
          </cell>
        </row>
        <row r="8">
          <cell r="M8">
            <v>2.9438802225416442E-3</v>
          </cell>
          <cell r="N8">
            <v>0.09</v>
          </cell>
          <cell r="O8">
            <v>8.3000000000000007</v>
          </cell>
          <cell r="Q8">
            <v>2.8667206231681965</v>
          </cell>
        </row>
        <row r="9">
          <cell r="M9">
            <v>8.9873868724932955E-4</v>
          </cell>
          <cell r="N9">
            <v>0.09</v>
          </cell>
          <cell r="O9">
            <v>8.3000000000000007</v>
          </cell>
          <cell r="Q9">
            <v>2.8668461316700764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tabSelected="1" workbookViewId="0">
      <selection activeCell="I34" sqref="I34"/>
    </sheetView>
  </sheetViews>
  <sheetFormatPr defaultRowHeight="15" x14ac:dyDescent="0.25"/>
  <cols>
    <col min="2" max="2" width="12.140625" customWidth="1"/>
    <col min="3" max="3" width="14.7109375" customWidth="1"/>
    <col min="4" max="4" width="12.5703125" bestFit="1" customWidth="1"/>
    <col min="5" max="5" width="12.85546875" customWidth="1"/>
    <col min="6" max="6" width="16.85546875" customWidth="1"/>
    <col min="7" max="8" width="13.7109375" customWidth="1"/>
    <col min="9" max="9" width="14.28515625" customWidth="1"/>
    <col min="10" max="10" width="10.5703125" bestFit="1" customWidth="1"/>
    <col min="11" max="11" width="14.140625" customWidth="1"/>
    <col min="12" max="12" width="14.7109375" customWidth="1"/>
    <col min="13" max="13" width="14" customWidth="1"/>
    <col min="14" max="14" width="14.7109375" bestFit="1" customWidth="1"/>
    <col min="15" max="15" width="13.42578125" customWidth="1"/>
    <col min="16" max="16" width="14.140625" customWidth="1"/>
    <col min="17" max="17" width="11.85546875" customWidth="1"/>
    <col min="18" max="19" width="8.140625" customWidth="1"/>
    <col min="20" max="20" width="12.28515625" customWidth="1"/>
  </cols>
  <sheetData>
    <row r="2" spans="2:20" ht="14.45" x14ac:dyDescent="0.3">
      <c r="B2" s="48" t="s">
        <v>47</v>
      </c>
      <c r="C2" s="48"/>
      <c r="D2" s="48"/>
      <c r="E2" s="48"/>
    </row>
    <row r="4" spans="2:20" x14ac:dyDescent="0.25">
      <c r="B4" s="1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20" x14ac:dyDescent="0.25">
      <c r="B5" s="50" t="s">
        <v>0</v>
      </c>
      <c r="C5" s="50"/>
      <c r="D5" s="50" t="s">
        <v>36</v>
      </c>
      <c r="E5" s="50"/>
      <c r="F5" s="50"/>
      <c r="G5" s="50"/>
      <c r="H5" s="50"/>
      <c r="I5" s="50"/>
      <c r="J5" s="50"/>
      <c r="K5" s="50"/>
      <c r="L5" s="50"/>
      <c r="M5" s="3"/>
      <c r="N5" s="3"/>
      <c r="O5" s="3"/>
      <c r="P5" s="3"/>
      <c r="Q5" s="3"/>
      <c r="R5" s="3"/>
      <c r="S5" s="3"/>
      <c r="T5" s="3"/>
    </row>
    <row r="6" spans="2:20" ht="60" x14ac:dyDescent="0.25">
      <c r="B6" s="4"/>
      <c r="C6" s="5" t="s">
        <v>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7" t="s">
        <v>44</v>
      </c>
    </row>
    <row r="7" spans="2:20" x14ac:dyDescent="0.25">
      <c r="B7" s="8" t="s">
        <v>2</v>
      </c>
      <c r="C7" s="9" t="s">
        <v>3</v>
      </c>
      <c r="D7" s="10">
        <f>'[1]ERHVERV_Elpris 2017H2'!I8</f>
        <v>32.687545167500986</v>
      </c>
      <c r="E7" s="11">
        <f>[1]Beregninger!Q3</f>
        <v>19.07372221938202</v>
      </c>
      <c r="F7" s="11">
        <f>[1]Beregninger!M3</f>
        <v>9.1946433103878213</v>
      </c>
      <c r="G7" s="12">
        <f>[1]Beregninger!N3</f>
        <v>0.21</v>
      </c>
      <c r="H7" s="13">
        <f>[1]Beregninger!O3</f>
        <v>8.3000000000000007</v>
      </c>
      <c r="I7" s="14">
        <f>[1]PSO!L21</f>
        <v>14.9</v>
      </c>
      <c r="J7" s="14">
        <f>[1]HH_elpris_2017!H75</f>
        <v>53.966666666666676</v>
      </c>
      <c r="K7" s="14">
        <v>4.2362777806179803</v>
      </c>
      <c r="L7" s="15">
        <f>SUM(D7:K7)</f>
        <v>142.56885514455547</v>
      </c>
    </row>
    <row r="8" spans="2:20" x14ac:dyDescent="0.25">
      <c r="B8" s="16" t="s">
        <v>4</v>
      </c>
      <c r="C8" s="17" t="s">
        <v>5</v>
      </c>
      <c r="D8" s="18">
        <f>'[1]ERHVERV_Elpris 2017H2'!I9</f>
        <v>27.705728957029685</v>
      </c>
      <c r="E8" s="19">
        <f>[1]Beregninger!Q4</f>
        <v>22.280402636820178</v>
      </c>
      <c r="F8" s="19">
        <f>[1]Beregninger!M4</f>
        <v>1.3690662994105387</v>
      </c>
      <c r="G8" s="20">
        <f>[1]Beregninger!N4</f>
        <v>0.21</v>
      </c>
      <c r="H8" s="21">
        <f>[1]Beregninger!O4</f>
        <v>8.3000000000000007</v>
      </c>
      <c r="I8" s="22">
        <f>[1]PSO!L22</f>
        <v>14.9</v>
      </c>
      <c r="J8" s="22">
        <v>0.4</v>
      </c>
      <c r="K8" s="22">
        <v>1.0295973631798223</v>
      </c>
      <c r="L8" s="23">
        <f t="shared" ref="L8:L13" si="0">SUM(D8:K8)</f>
        <v>76.19479525644023</v>
      </c>
    </row>
    <row r="9" spans="2:20" x14ac:dyDescent="0.25">
      <c r="B9" s="16" t="s">
        <v>6</v>
      </c>
      <c r="C9" s="17" t="s">
        <v>7</v>
      </c>
      <c r="D9" s="18">
        <f>'[1]ERHVERV_Elpris 2017H2'!I10</f>
        <v>27.172772720597813</v>
      </c>
      <c r="E9" s="19">
        <f>[1]Beregninger!Q5</f>
        <v>20.809746648290655</v>
      </c>
      <c r="F9" s="19">
        <f>[1]Beregninger!M5</f>
        <v>0.15653801142323517</v>
      </c>
      <c r="G9" s="20">
        <f>[1]Beregninger!N5</f>
        <v>0.21</v>
      </c>
      <c r="H9" s="21">
        <f>[1]Beregninger!O5</f>
        <v>8.3000000000000007</v>
      </c>
      <c r="I9" s="22">
        <f>[1]PSO!L23</f>
        <v>14.847145930442416</v>
      </c>
      <c r="J9" s="22">
        <v>0.4</v>
      </c>
      <c r="K9" s="22">
        <v>0.85025335170934402</v>
      </c>
      <c r="L9" s="23">
        <f t="shared" si="0"/>
        <v>72.746456662463459</v>
      </c>
    </row>
    <row r="10" spans="2:20" x14ac:dyDescent="0.25">
      <c r="B10" s="16" t="s">
        <v>8</v>
      </c>
      <c r="C10" s="17" t="s">
        <v>9</v>
      </c>
      <c r="D10" s="18">
        <f>'[1]ERHVERV_Elpris 2017H2'!I11</f>
        <v>26.849914657301191</v>
      </c>
      <c r="E10" s="19">
        <f>[1]Beregninger!Q6</f>
        <v>20.824153450416983</v>
      </c>
      <c r="F10" s="19">
        <f>[1]Beregninger!M6</f>
        <v>2.5074314321872005E-2</v>
      </c>
      <c r="G10" s="20">
        <f>[1]Beregninger!N6</f>
        <v>0.21</v>
      </c>
      <c r="H10" s="21">
        <f>[1]Beregninger!O6</f>
        <v>8.3000000000000007</v>
      </c>
      <c r="I10" s="22">
        <f>[1]PSO!L24</f>
        <v>14.173505458878854</v>
      </c>
      <c r="J10" s="22">
        <v>0.4</v>
      </c>
      <c r="K10" s="22">
        <v>0.83584654958301885</v>
      </c>
      <c r="L10" s="23">
        <f t="shared" si="0"/>
        <v>71.618494430501926</v>
      </c>
    </row>
    <row r="11" spans="2:20" x14ac:dyDescent="0.25">
      <c r="B11" s="16" t="s">
        <v>10</v>
      </c>
      <c r="C11" s="17" t="s">
        <v>11</v>
      </c>
      <c r="D11" s="18">
        <f>'[1]ERHVERV_Elpris 2017H2'!I12</f>
        <v>25.045106216842253</v>
      </c>
      <c r="E11" s="19">
        <f>[1]Beregninger!Q7</f>
        <v>2.8664633219659676</v>
      </c>
      <c r="F11" s="19">
        <f>[1]Beregninger!M7</f>
        <v>7.1365633306724871E-3</v>
      </c>
      <c r="G11" s="20">
        <f>[1]Beregninger!N7</f>
        <v>0.09</v>
      </c>
      <c r="H11" s="21">
        <f>[1]Beregninger!O7</f>
        <v>8.3000000000000007</v>
      </c>
      <c r="I11" s="22">
        <f>[1]PSO!L25</f>
        <v>13.563439702776042</v>
      </c>
      <c r="J11" s="22">
        <v>0.4</v>
      </c>
      <c r="K11" s="22">
        <v>0.83353667803403264</v>
      </c>
      <c r="L11" s="23">
        <f t="shared" si="0"/>
        <v>51.105682482948964</v>
      </c>
    </row>
    <row r="12" spans="2:20" x14ac:dyDescent="0.25">
      <c r="B12" s="16" t="s">
        <v>12</v>
      </c>
      <c r="C12" s="17" t="s">
        <v>13</v>
      </c>
      <c r="D12" s="18">
        <f>'[1]ERHVERV_Elpris 2017H2'!I13</f>
        <v>25.006583214858505</v>
      </c>
      <c r="E12" s="19">
        <f>[1]Beregninger!Q8</f>
        <v>2.8667206231681965</v>
      </c>
      <c r="F12" s="19">
        <f>[1]Beregninger!M8</f>
        <v>2.9438802225416442E-3</v>
      </c>
      <c r="G12" s="20">
        <f>[1]Beregninger!N8</f>
        <v>0.09</v>
      </c>
      <c r="H12" s="21">
        <f>[1]Beregninger!O8</f>
        <v>8.3000000000000007</v>
      </c>
      <c r="I12" s="22">
        <f>[1]PSO!L26</f>
        <v>13.47567473133679</v>
      </c>
      <c r="J12" s="22">
        <v>0.4</v>
      </c>
      <c r="K12" s="22">
        <v>0.83327937683180364</v>
      </c>
      <c r="L12" s="23">
        <f t="shared" si="0"/>
        <v>50.975201826417837</v>
      </c>
    </row>
    <row r="13" spans="2:20" x14ac:dyDescent="0.25">
      <c r="B13" s="24" t="s">
        <v>14</v>
      </c>
      <c r="C13" s="25" t="s">
        <v>15</v>
      </c>
      <c r="D13" s="26">
        <f>'[1]ERHVERV_Elpris 2017H2'!I14</f>
        <v>24.176470184523801</v>
      </c>
      <c r="E13" s="27">
        <f>[1]Beregninger!Q9</f>
        <v>2.8668461316700764</v>
      </c>
      <c r="F13" s="27">
        <f>[1]Beregninger!M9</f>
        <v>8.9873868724932955E-4</v>
      </c>
      <c r="G13" s="28">
        <f>[1]Beregninger!N9</f>
        <v>0.09</v>
      </c>
      <c r="H13" s="29">
        <f>[1]Beregninger!O9</f>
        <v>8.3000000000000007</v>
      </c>
      <c r="I13" s="30">
        <f>[1]PSO!L27</f>
        <v>13.84139124904913</v>
      </c>
      <c r="J13" s="31">
        <v>0.4</v>
      </c>
      <c r="K13" s="30">
        <v>0.83315386832992366</v>
      </c>
      <c r="L13" s="32">
        <f t="shared" si="0"/>
        <v>50.508760172260175</v>
      </c>
      <c r="N13" s="33"/>
    </row>
    <row r="14" spans="2:20" x14ac:dyDescent="0.25">
      <c r="B14" s="34"/>
      <c r="C14" s="34"/>
      <c r="D14" s="34"/>
      <c r="E14" s="34"/>
      <c r="F14" s="34"/>
      <c r="H14" s="34" t="s">
        <v>16</v>
      </c>
      <c r="I14" s="34" t="s">
        <v>17</v>
      </c>
    </row>
    <row r="17" spans="2:14" x14ac:dyDescent="0.25">
      <c r="B17" s="35" t="s">
        <v>38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 x14ac:dyDescent="0.25">
      <c r="B18" s="50" t="s">
        <v>0</v>
      </c>
      <c r="C18" s="50"/>
      <c r="D18" s="50" t="s">
        <v>36</v>
      </c>
      <c r="E18" s="50"/>
      <c r="F18" s="50"/>
      <c r="G18" s="50"/>
      <c r="H18" s="50"/>
      <c r="I18" s="50"/>
      <c r="J18" s="50"/>
      <c r="K18" s="50"/>
      <c r="L18" s="50"/>
      <c r="M18" s="50"/>
      <c r="N18" s="49"/>
    </row>
    <row r="19" spans="2:14" ht="60" x14ac:dyDescent="0.25">
      <c r="B19" s="37"/>
      <c r="C19" s="38" t="s">
        <v>46</v>
      </c>
      <c r="D19" s="39" t="s">
        <v>39</v>
      </c>
      <c r="E19" s="6" t="s">
        <v>40</v>
      </c>
      <c r="F19" s="39" t="s">
        <v>41</v>
      </c>
      <c r="G19" s="6" t="s">
        <v>30</v>
      </c>
      <c r="H19" s="6" t="s">
        <v>32</v>
      </c>
      <c r="I19" s="40" t="s">
        <v>42</v>
      </c>
      <c r="J19" s="6" t="s">
        <v>35</v>
      </c>
      <c r="K19" s="6" t="s">
        <v>33</v>
      </c>
      <c r="L19" s="6" t="s">
        <v>34</v>
      </c>
      <c r="M19" s="39" t="s">
        <v>43</v>
      </c>
      <c r="N19" s="7" t="s">
        <v>45</v>
      </c>
    </row>
    <row r="20" spans="2:14" x14ac:dyDescent="0.25">
      <c r="B20" s="8" t="s">
        <v>18</v>
      </c>
      <c r="C20" s="41" t="s">
        <v>19</v>
      </c>
      <c r="D20" s="10">
        <f>[1]HUSHOLDNINGER_elpris_2017H2!N21</f>
        <v>29.137838990744569</v>
      </c>
      <c r="E20" s="10">
        <f>[1]HUSHOLDNINGER_elpris_2017H2!O21</f>
        <v>17.382937497062322</v>
      </c>
      <c r="F20" s="10">
        <f>[1]HUSHOLDNINGER_elpris_2017H2!P21</f>
        <v>17.085729635163979</v>
      </c>
      <c r="G20" s="10">
        <f>[1]HUSHOLDNINGER_elpris_2017H2!Q21</f>
        <v>38.84846413745786</v>
      </c>
      <c r="H20" s="10">
        <f>[1]HUSHOLDNINGER_elpris_2017H2!R21</f>
        <v>8.2999999999999989</v>
      </c>
      <c r="I20" s="10">
        <f>[1]HUSHOLDNINGER_elpris_2017H2!S21</f>
        <v>110.75497026042872</v>
      </c>
      <c r="J20" s="10">
        <f>[1]HUSHOLDNINGER_elpris_2017H2!T21</f>
        <v>4.6686676617717868</v>
      </c>
      <c r="K20" s="10">
        <f>[1]HUSHOLDNINGER_elpris_2017H2!U21</f>
        <v>14.9</v>
      </c>
      <c r="L20" s="10">
        <f>[1]HUSHOLDNINGER_elpris_2017H2!V21</f>
        <v>91</v>
      </c>
      <c r="M20" s="10">
        <f>[1]HUSHOLDNINGER_elpris_2017H2!W21</f>
        <v>55.330909480550126</v>
      </c>
      <c r="N20" s="42">
        <f>[1]HUSHOLDNINGER_elpris_2017H2!X21</f>
        <v>276.65454740275061</v>
      </c>
    </row>
    <row r="21" spans="2:14" x14ac:dyDescent="0.25">
      <c r="B21" s="16" t="s">
        <v>20</v>
      </c>
      <c r="C21" s="43" t="s">
        <v>21</v>
      </c>
      <c r="D21" s="18">
        <f>[1]HUSHOLDNINGER_elpris_2017H2!N22</f>
        <v>29.137838990744569</v>
      </c>
      <c r="E21" s="18">
        <f>[1]HUSHOLDNINGER_elpris_2017H2!O22</f>
        <v>8.691468748531161</v>
      </c>
      <c r="F21" s="18">
        <f>[1]HUSHOLDNINGER_elpris_2017H2!P22</f>
        <v>17.085729635163979</v>
      </c>
      <c r="G21" s="18">
        <f>[1]HUSHOLDNINGER_elpris_2017H2!Q22</f>
        <v>19.42423206872893</v>
      </c>
      <c r="H21" s="18">
        <f>[1]HUSHOLDNINGER_elpris_2017H2!R22</f>
        <v>8.2999999999999989</v>
      </c>
      <c r="I21" s="18">
        <f>[1]HUSHOLDNINGER_elpris_2017H2!S22</f>
        <v>82.639269443168644</v>
      </c>
      <c r="J21" s="18">
        <f>[1]HUSHOLDNINGER_elpris_2017H2!T22</f>
        <v>4.6686676617717868</v>
      </c>
      <c r="K21" s="18">
        <f>[1]HUSHOLDNINGER_elpris_2017H2!U22</f>
        <v>14.9</v>
      </c>
      <c r="L21" s="18">
        <f>[1]HUSHOLDNINGER_elpris_2017H2!V22</f>
        <v>91</v>
      </c>
      <c r="M21" s="18">
        <f>[1]HUSHOLDNINGER_elpris_2017H2!W22</f>
        <v>48.30198427623511</v>
      </c>
      <c r="N21" s="44">
        <f>[1]HUSHOLDNINGER_elpris_2017H2!X22</f>
        <v>241.50992138117556</v>
      </c>
    </row>
    <row r="22" spans="2:14" x14ac:dyDescent="0.25">
      <c r="B22" s="16" t="s">
        <v>22</v>
      </c>
      <c r="C22" s="17" t="s">
        <v>23</v>
      </c>
      <c r="D22" s="18">
        <f>[1]HUSHOLDNINGER_elpris_2017H2!N23</f>
        <v>29.137838990744569</v>
      </c>
      <c r="E22" s="18">
        <f>[1]HUSHOLDNINGER_elpris_2017H2!O23</f>
        <v>4.3457343742655805</v>
      </c>
      <c r="F22" s="18">
        <f>[1]HUSHOLDNINGER_elpris_2017H2!P23</f>
        <v>17.085729635163979</v>
      </c>
      <c r="G22" s="18">
        <f>[1]HUSHOLDNINGER_elpris_2017H2!Q23</f>
        <v>9.712116034364465</v>
      </c>
      <c r="H22" s="18">
        <f>[1]HUSHOLDNINGER_elpris_2017H2!R23</f>
        <v>8.2999999999999989</v>
      </c>
      <c r="I22" s="18">
        <f>[1]HUSHOLDNINGER_elpris_2017H2!S23</f>
        <v>68.581419034538598</v>
      </c>
      <c r="J22" s="18">
        <f>[1]HUSHOLDNINGER_elpris_2017H2!T23</f>
        <v>4.6686676617717868</v>
      </c>
      <c r="K22" s="18">
        <f>[1]HUSHOLDNINGER_elpris_2017H2!U23</f>
        <v>14.9</v>
      </c>
      <c r="L22" s="18">
        <f>[1]HUSHOLDNINGER_elpris_2017H2!V23</f>
        <v>91</v>
      </c>
      <c r="M22" s="18">
        <f>[1]HUSHOLDNINGER_elpris_2017H2!W23</f>
        <v>44.787521674077595</v>
      </c>
      <c r="N22" s="44">
        <f>[1]HUSHOLDNINGER_elpris_2017H2!X23</f>
        <v>223.93760837038798</v>
      </c>
    </row>
    <row r="23" spans="2:14" x14ac:dyDescent="0.25">
      <c r="B23" s="16" t="s">
        <v>24</v>
      </c>
      <c r="C23" s="17" t="s">
        <v>25</v>
      </c>
      <c r="D23" s="18">
        <f>[1]HUSHOLDNINGER_elpris_2017H2!N24</f>
        <v>29.137838990744569</v>
      </c>
      <c r="E23" s="18">
        <f>[1]HUSHOLDNINGER_elpris_2017H2!O24</f>
        <v>1.7382937497062321</v>
      </c>
      <c r="F23" s="18">
        <f>[1]HUSHOLDNINGER_elpris_2017H2!P24</f>
        <v>20.154184793747245</v>
      </c>
      <c r="G23" s="18">
        <f>[1]HUSHOLDNINGER_elpris_2017H2!Q24</f>
        <v>2.5898976091638573</v>
      </c>
      <c r="H23" s="18">
        <f>[1]HUSHOLDNINGER_elpris_2017H2!R24</f>
        <v>8.2999999999999989</v>
      </c>
      <c r="I23" s="18">
        <f>[1]HUSHOLDNINGER_elpris_2017H2!S24</f>
        <v>63.215163947943829</v>
      </c>
      <c r="J23" s="18">
        <f>[1]HUSHOLDNINGER_elpris_2017H2!T24</f>
        <v>1.6002125031885184</v>
      </c>
      <c r="K23" s="18">
        <f>[1]HUSHOLDNINGER_elpris_2017H2!U24</f>
        <v>14.9</v>
      </c>
      <c r="L23" s="18">
        <f>[1]HUSHOLDNINGER_elpris_2017H2!V24</f>
        <v>60.980000000000011</v>
      </c>
      <c r="M23" s="18">
        <f>[1]HUSHOLDNINGER_elpris_2017H2!W24</f>
        <v>35.173844112783087</v>
      </c>
      <c r="N23" s="44">
        <f>[1]HUSHOLDNINGER_elpris_2017H2!X24</f>
        <v>175.86922056391546</v>
      </c>
    </row>
    <row r="24" spans="2:14" x14ac:dyDescent="0.25">
      <c r="B24" s="24" t="s">
        <v>26</v>
      </c>
      <c r="C24" s="25" t="s">
        <v>27</v>
      </c>
      <c r="D24" s="26">
        <f>[1]HUSHOLDNINGER_elpris_2017H2!N25</f>
        <v>29.137838990744569</v>
      </c>
      <c r="E24" s="26">
        <f>[1]HUSHOLDNINGER_elpris_2017H2!O25</f>
        <v>0.86914687485311604</v>
      </c>
      <c r="F24" s="26">
        <f>[1]HUSHOLDNINGER_elpris_2017H2!P25</f>
        <v>20.537741688570154</v>
      </c>
      <c r="G24" s="26">
        <f>[1]HUSHOLDNINGER_elpris_2017H2!Q25</f>
        <v>1.9424232068728928</v>
      </c>
      <c r="H24" s="26">
        <f>[1]HUSHOLDNINGER_elpris_2017H2!R25</f>
        <v>8.2999999999999989</v>
      </c>
      <c r="I24" s="26">
        <f>[1]HUSHOLDNINGER_elpris_2017H2!S25</f>
        <v>60.787150761040728</v>
      </c>
      <c r="J24" s="26">
        <f>[1]HUSHOLDNINGER_elpris_2017H2!T25</f>
        <v>1.2166556083656099</v>
      </c>
      <c r="K24" s="26">
        <f>[1]HUSHOLDNINGER_elpris_2017H2!U25</f>
        <v>14.9</v>
      </c>
      <c r="L24" s="26">
        <f>[1]HUSHOLDNINGER_elpris_2017H2!V25</f>
        <v>50.84</v>
      </c>
      <c r="M24" s="26">
        <f>[1]HUSHOLDNINGER_elpris_2017H2!W25</f>
        <v>31.935951592351582</v>
      </c>
      <c r="N24" s="45">
        <f>[1]HUSHOLDNINGER_elpris_2017H2!X25</f>
        <v>159.67975796175793</v>
      </c>
    </row>
    <row r="25" spans="2:14" ht="14.45" x14ac:dyDescent="0.3">
      <c r="B25" s="46" t="s">
        <v>48</v>
      </c>
    </row>
    <row r="26" spans="2:14" ht="14.45" x14ac:dyDescent="0.3">
      <c r="B26" s="34"/>
      <c r="C26" s="34"/>
    </row>
    <row r="27" spans="2:14" ht="14.45" x14ac:dyDescent="0.3">
      <c r="B27" s="34"/>
      <c r="C27" s="43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4" ht="14.45" x14ac:dyDescent="0.3">
      <c r="B28" s="34"/>
      <c r="C28" s="34"/>
    </row>
    <row r="29" spans="2:14" ht="14.45" x14ac:dyDescent="0.3">
      <c r="B29" s="34"/>
      <c r="C29" s="34"/>
    </row>
  </sheetData>
  <mergeCells count="4">
    <mergeCell ref="B5:C5"/>
    <mergeCell ref="D5:L5"/>
    <mergeCell ref="B18:C18"/>
    <mergeCell ref="D18:M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H2_2017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Møller Thomsen</dc:creator>
  <cp:lastModifiedBy>Andreas Panduro</cp:lastModifiedBy>
  <dcterms:created xsi:type="dcterms:W3CDTF">2018-06-20T08:32:31Z</dcterms:created>
  <dcterms:modified xsi:type="dcterms:W3CDTF">2019-03-11T13:35:14Z</dcterms:modified>
</cp:coreProperties>
</file>