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70" windowHeight="7770"/>
  </bookViews>
  <sheets>
    <sheet name="Evaluation" sheetId="1" r:id="rId1"/>
  </sheets>
  <calcPr calcId="145621"/>
</workbook>
</file>

<file path=xl/calcChain.xml><?xml version="1.0" encoding="utf-8"?>
<calcChain xmlns="http://schemas.openxmlformats.org/spreadsheetml/2006/main">
  <c r="H19" i="1" l="1"/>
  <c r="H38" i="1" l="1"/>
  <c r="H26" i="1"/>
  <c r="H25" i="1"/>
  <c r="H21" i="1"/>
  <c r="H20" i="1"/>
  <c r="H22" i="1" l="1"/>
  <c r="H45" i="1" s="1"/>
  <c r="I45" i="1" s="1"/>
  <c r="K26" i="1"/>
  <c r="K27" i="1"/>
  <c r="K28" i="1"/>
  <c r="H27" i="1"/>
  <c r="H28" i="1" l="1"/>
  <c r="H54" i="1" l="1"/>
  <c r="I54" i="1" s="1"/>
  <c r="H46" i="1" l="1"/>
  <c r="H55" i="1"/>
  <c r="I55" i="1" s="1"/>
  <c r="I56" i="1" s="1"/>
  <c r="I46" i="1" l="1"/>
  <c r="I47" i="1" s="1"/>
</calcChain>
</file>

<file path=xl/sharedStrings.xml><?xml version="1.0" encoding="utf-8"?>
<sst xmlns="http://schemas.openxmlformats.org/spreadsheetml/2006/main" count="56" uniqueCount="33">
  <si>
    <t>Sum</t>
  </si>
  <si>
    <t>Evaluerings eksempel</t>
  </si>
  <si>
    <t>Tallene i de blå celler kan ændres:</t>
  </si>
  <si>
    <t>Celle der kan ændres</t>
  </si>
  <si>
    <t>Delkriterie 1</t>
  </si>
  <si>
    <t>Delkriterie 2</t>
  </si>
  <si>
    <t>Delkriterie 3</t>
  </si>
  <si>
    <t>Delkriterie 4</t>
  </si>
  <si>
    <t>Timepris</t>
  </si>
  <si>
    <t>Etableringsomkostninger</t>
  </si>
  <si>
    <t>Månedlig ydelse</t>
  </si>
  <si>
    <t>Kvalitet (60 %)</t>
  </si>
  <si>
    <t>Pris (40 %)</t>
  </si>
  <si>
    <t>Gennemsnit</t>
  </si>
  <si>
    <t>Point</t>
  </si>
  <si>
    <t>Primær pointmodel</t>
  </si>
  <si>
    <t>Point for timepris</t>
  </si>
  <si>
    <t>Point for etableringsomkostninger</t>
  </si>
  <si>
    <t>Point for månedlig ydelse</t>
  </si>
  <si>
    <t>Tilbudets pris:</t>
  </si>
  <si>
    <t>Sekundær pointmodel</t>
  </si>
  <si>
    <t>Spænd primær pointmodel</t>
  </si>
  <si>
    <t>Maks timepris</t>
  </si>
  <si>
    <t>Maks etableringsomkostnigner</t>
  </si>
  <si>
    <t>Maks månedlig ydelse</t>
  </si>
  <si>
    <t>Intet maks</t>
  </si>
  <si>
    <t>Evaluering</t>
  </si>
  <si>
    <t>Kriterie</t>
  </si>
  <si>
    <t>Slut på eksemplet</t>
  </si>
  <si>
    <t xml:space="preserve">Gennemsnit </t>
  </si>
  <si>
    <t>Spænd sekundær pointmodel ved de angivne laveste priser i eks 1</t>
  </si>
  <si>
    <t>Eks. 1. Laveste pris:</t>
  </si>
  <si>
    <t>Point - vægtet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</si>
</sst>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,##0.0_ ;_ * \-#,##0.0_ ;_ * &quot;-&quot;?_ ;_ @_ "/>
    <numFmt numFmtId="167" formatCode="#,##0_ ;\-#,##0\ "/>
    <numFmt numFmtId="168" formatCode="0.0"/>
    <numFmt numFmtId="169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24"/>
      <color rgb="FF31869B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165" fontId="0" fillId="5" borderId="11" xfId="2" applyNumberFormat="1" applyFont="1" applyFill="1" applyBorder="1" applyProtection="1">
      <protection locked="0"/>
    </xf>
    <xf numFmtId="165" fontId="0" fillId="5" borderId="6" xfId="2" applyNumberFormat="1" applyFont="1" applyFill="1" applyBorder="1" applyProtection="1">
      <protection locked="0"/>
    </xf>
    <xf numFmtId="0" fontId="10" fillId="5" borderId="6" xfId="0" applyFont="1" applyFill="1" applyBorder="1" applyProtection="1">
      <protection locked="0"/>
    </xf>
    <xf numFmtId="0" fontId="0" fillId="2" borderId="0" xfId="0" applyFill="1" applyProtection="1"/>
    <xf numFmtId="0" fontId="0" fillId="2" borderId="0" xfId="0" applyFill="1" applyBorder="1" applyProtection="1"/>
    <xf numFmtId="0" fontId="0" fillId="3" borderId="9" xfId="0" applyFill="1" applyBorder="1" applyProtection="1"/>
    <xf numFmtId="0" fontId="0" fillId="3" borderId="10" xfId="0" applyFill="1" applyBorder="1" applyProtection="1"/>
    <xf numFmtId="0" fontId="10" fillId="3" borderId="5" xfId="0" applyFont="1" applyFill="1" applyBorder="1" applyAlignment="1" applyProtection="1"/>
    <xf numFmtId="0" fontId="0" fillId="3" borderId="0" xfId="0" applyFill="1" applyBorder="1" applyProtection="1"/>
    <xf numFmtId="0" fontId="10" fillId="3" borderId="7" xfId="0" applyFont="1" applyFill="1" applyBorder="1" applyAlignment="1" applyProtection="1"/>
    <xf numFmtId="167" fontId="11" fillId="3" borderId="1" xfId="0" applyNumberFormat="1" applyFont="1" applyFill="1" applyBorder="1" applyProtection="1"/>
    <xf numFmtId="0" fontId="0" fillId="3" borderId="1" xfId="0" applyFill="1" applyBorder="1" applyProtection="1"/>
    <xf numFmtId="169" fontId="11" fillId="3" borderId="8" xfId="0" applyNumberFormat="1" applyFont="1" applyFill="1" applyBorder="1" applyProtection="1"/>
    <xf numFmtId="0" fontId="0" fillId="3" borderId="5" xfId="0" applyFill="1" applyBorder="1" applyProtection="1"/>
    <xf numFmtId="0" fontId="12" fillId="3" borderId="7" xfId="0" applyFont="1" applyFill="1" applyBorder="1" applyProtection="1"/>
    <xf numFmtId="0" fontId="10" fillId="3" borderId="11" xfId="0" applyFont="1" applyFill="1" applyBorder="1" applyAlignment="1" applyProtection="1">
      <alignment horizontal="right"/>
    </xf>
    <xf numFmtId="2" fontId="12" fillId="3" borderId="8" xfId="0" applyNumberFormat="1" applyFont="1" applyFill="1" applyBorder="1" applyProtection="1"/>
    <xf numFmtId="0" fontId="2" fillId="3" borderId="9" xfId="0" applyFont="1" applyFill="1" applyBorder="1" applyProtection="1"/>
    <xf numFmtId="0" fontId="0" fillId="3" borderId="10" xfId="0" applyFill="1" applyBorder="1" applyAlignment="1" applyProtection="1">
      <alignment horizontal="right"/>
    </xf>
    <xf numFmtId="0" fontId="2" fillId="3" borderId="11" xfId="0" applyFont="1" applyFill="1" applyBorder="1" applyAlignment="1" applyProtection="1">
      <alignment horizontal="right"/>
    </xf>
    <xf numFmtId="0" fontId="0" fillId="3" borderId="5" xfId="0" applyFill="1" applyBorder="1" applyAlignment="1" applyProtection="1"/>
    <xf numFmtId="43" fontId="0" fillId="3" borderId="0" xfId="2" applyFont="1" applyFill="1" applyBorder="1" applyProtection="1"/>
    <xf numFmtId="43" fontId="0" fillId="3" borderId="6" xfId="2" applyFont="1" applyFill="1" applyBorder="1" applyProtection="1"/>
    <xf numFmtId="0" fontId="0" fillId="3" borderId="0" xfId="0" applyFill="1" applyBorder="1" applyAlignment="1" applyProtection="1">
      <alignment horizontal="right"/>
    </xf>
    <xf numFmtId="43" fontId="0" fillId="3" borderId="0" xfId="2" applyFont="1" applyFill="1" applyBorder="1" applyAlignment="1" applyProtection="1">
      <alignment horizontal="right"/>
    </xf>
    <xf numFmtId="43" fontId="0" fillId="3" borderId="6" xfId="2" applyFont="1" applyFill="1" applyBorder="1" applyAlignment="1" applyProtection="1">
      <alignment horizontal="right"/>
    </xf>
    <xf numFmtId="0" fontId="2" fillId="3" borderId="3" xfId="0" applyFont="1" applyFill="1" applyBorder="1" applyProtection="1"/>
    <xf numFmtId="0" fontId="0" fillId="3" borderId="2" xfId="0" applyFill="1" applyBorder="1" applyAlignment="1" applyProtection="1">
      <alignment horizontal="center"/>
    </xf>
    <xf numFmtId="166" fontId="5" fillId="3" borderId="2" xfId="0" applyNumberFormat="1" applyFont="1" applyFill="1" applyBorder="1" applyAlignment="1" applyProtection="1">
      <alignment horizontal="center"/>
    </xf>
    <xf numFmtId="43" fontId="11" fillId="3" borderId="4" xfId="2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vertical="center"/>
    </xf>
    <xf numFmtId="0" fontId="0" fillId="5" borderId="0" xfId="0" applyFill="1" applyProtection="1"/>
    <xf numFmtId="0" fontId="5" fillId="2" borderId="0" xfId="0" applyFont="1" applyFill="1" applyProtection="1"/>
    <xf numFmtId="0" fontId="4" fillId="4" borderId="0" xfId="0" applyFont="1" applyFill="1" applyProtection="1"/>
    <xf numFmtId="0" fontId="0" fillId="3" borderId="7" xfId="0" applyFill="1" applyBorder="1" applyProtection="1"/>
    <xf numFmtId="165" fontId="0" fillId="3" borderId="8" xfId="0" applyNumberFormat="1" applyFill="1" applyBorder="1" applyProtection="1"/>
    <xf numFmtId="1" fontId="0" fillId="3" borderId="0" xfId="0" applyNumberFormat="1" applyFill="1" applyBorder="1" applyProtection="1"/>
    <xf numFmtId="165" fontId="0" fillId="2" borderId="0" xfId="2" applyNumberFormat="1" applyFont="1" applyFill="1" applyBorder="1" applyProtection="1"/>
    <xf numFmtId="1" fontId="0" fillId="2" borderId="0" xfId="0" applyNumberFormat="1" applyFill="1" applyBorder="1" applyProtection="1"/>
    <xf numFmtId="167" fontId="11" fillId="2" borderId="0" xfId="0" applyNumberFormat="1" applyFont="1" applyFill="1" applyBorder="1" applyProtection="1"/>
    <xf numFmtId="165" fontId="0" fillId="5" borderId="8" xfId="2" applyNumberFormat="1" applyFont="1" applyFill="1" applyBorder="1" applyProtection="1">
      <protection locked="0"/>
    </xf>
    <xf numFmtId="0" fontId="2" fillId="2" borderId="0" xfId="0" applyFont="1" applyFill="1" applyProtection="1"/>
    <xf numFmtId="0" fontId="2" fillId="2" borderId="0" xfId="0" applyFont="1" applyFill="1" applyBorder="1" applyProtection="1"/>
    <xf numFmtId="165" fontId="0" fillId="3" borderId="0" xfId="2" applyNumberFormat="1" applyFont="1" applyFill="1" applyBorder="1" applyProtection="1"/>
    <xf numFmtId="0" fontId="10" fillId="3" borderId="9" xfId="0" applyFont="1" applyFill="1" applyBorder="1" applyAlignment="1" applyProtection="1"/>
    <xf numFmtId="165" fontId="0" fillId="3" borderId="10" xfId="2" applyNumberFormat="1" applyFont="1" applyFill="1" applyBorder="1" applyProtection="1"/>
    <xf numFmtId="1" fontId="0" fillId="3" borderId="10" xfId="0" applyNumberFormat="1" applyFill="1" applyBorder="1" applyProtection="1"/>
    <xf numFmtId="43" fontId="0" fillId="3" borderId="11" xfId="0" applyNumberFormat="1" applyFill="1" applyBorder="1" applyProtection="1"/>
    <xf numFmtId="43" fontId="0" fillId="3" borderId="6" xfId="0" applyNumberFormat="1" applyFill="1" applyBorder="1" applyProtection="1"/>
    <xf numFmtId="43" fontId="0" fillId="3" borderId="8" xfId="0" applyNumberFormat="1" applyFill="1" applyBorder="1" applyProtection="1"/>
    <xf numFmtId="0" fontId="2" fillId="3" borderId="7" xfId="0" applyFont="1" applyFill="1" applyBorder="1" applyProtection="1"/>
    <xf numFmtId="165" fontId="0" fillId="3" borderId="6" xfId="0" applyNumberFormat="1" applyFill="1" applyBorder="1" applyProtection="1"/>
    <xf numFmtId="0" fontId="10" fillId="3" borderId="7" xfId="0" applyNumberFormat="1" applyFont="1" applyFill="1" applyBorder="1" applyProtection="1"/>
    <xf numFmtId="0" fontId="11" fillId="3" borderId="9" xfId="0" applyNumberFormat="1" applyFont="1" applyFill="1" applyBorder="1" applyProtection="1"/>
    <xf numFmtId="9" fontId="0" fillId="3" borderId="11" xfId="1" applyFont="1" applyFill="1" applyBorder="1" applyAlignment="1" applyProtection="1">
      <alignment horizontal="center"/>
    </xf>
    <xf numFmtId="165" fontId="0" fillId="3" borderId="6" xfId="0" applyNumberFormat="1" applyFill="1" applyBorder="1" applyAlignment="1" applyProtection="1">
      <alignment horizontal="center"/>
    </xf>
    <xf numFmtId="165" fontId="0" fillId="3" borderId="8" xfId="0" applyNumberFormat="1" applyFill="1" applyBorder="1" applyAlignment="1" applyProtection="1">
      <alignment horizontal="center"/>
    </xf>
    <xf numFmtId="0" fontId="14" fillId="4" borderId="0" xfId="0" applyFont="1" applyFill="1" applyProtection="1"/>
    <xf numFmtId="0" fontId="14" fillId="6" borderId="0" xfId="0" applyFont="1" applyFill="1" applyProtection="1"/>
    <xf numFmtId="167" fontId="11" fillId="3" borderId="2" xfId="0" applyNumberFormat="1" applyFont="1" applyFill="1" applyBorder="1" applyProtection="1"/>
    <xf numFmtId="0" fontId="0" fillId="3" borderId="2" xfId="0" applyFill="1" applyBorder="1" applyProtection="1"/>
    <xf numFmtId="169" fontId="11" fillId="3" borderId="4" xfId="0" applyNumberFormat="1" applyFont="1" applyFill="1" applyBorder="1" applyProtection="1"/>
    <xf numFmtId="0" fontId="2" fillId="3" borderId="9" xfId="0" applyFont="1" applyFill="1" applyBorder="1" applyAlignment="1" applyProtection="1">
      <alignment wrapText="1"/>
    </xf>
    <xf numFmtId="0" fontId="0" fillId="3" borderId="11" xfId="0" applyFill="1" applyBorder="1" applyAlignment="1" applyProtection="1">
      <alignment wrapText="1"/>
    </xf>
    <xf numFmtId="0" fontId="0" fillId="2" borderId="0" xfId="0" applyFill="1" applyProtection="1">
      <protection locked="0"/>
    </xf>
    <xf numFmtId="0" fontId="5" fillId="2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Border="1" applyProtection="1">
      <protection locked="0"/>
    </xf>
    <xf numFmtId="169" fontId="11" fillId="2" borderId="0" xfId="0" applyNumberFormat="1" applyFont="1" applyFill="1" applyBorder="1" applyProtection="1">
      <protection locked="0"/>
    </xf>
    <xf numFmtId="167" fontId="9" fillId="2" borderId="0" xfId="0" applyNumberFormat="1" applyFont="1" applyFill="1" applyBorder="1" applyProtection="1">
      <protection locked="0"/>
    </xf>
    <xf numFmtId="0" fontId="0" fillId="2" borderId="0" xfId="0" quotePrefix="1" applyFill="1" applyBorder="1" applyProtection="1">
      <protection locked="0"/>
    </xf>
    <xf numFmtId="164" fontId="6" fillId="2" borderId="0" xfId="0" applyNumberFormat="1" applyFont="1" applyFill="1" applyBorder="1" applyProtection="1">
      <protection locked="0"/>
    </xf>
    <xf numFmtId="9" fontId="0" fillId="2" borderId="0" xfId="1" applyFont="1" applyFill="1" applyBorder="1" applyAlignment="1" applyProtection="1">
      <alignment horizontal="center"/>
      <protection locked="0"/>
    </xf>
    <xf numFmtId="0" fontId="3" fillId="6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166" fontId="6" fillId="2" borderId="0" xfId="0" applyNumberFormat="1" applyFont="1" applyFill="1" applyBorder="1" applyAlignment="1" applyProtection="1">
      <alignment horizontal="center"/>
      <protection locked="0"/>
    </xf>
    <xf numFmtId="0" fontId="0" fillId="7" borderId="0" xfId="0" applyFill="1" applyBorder="1" applyProtection="1">
      <protection locked="0"/>
    </xf>
    <xf numFmtId="166" fontId="6" fillId="7" borderId="0" xfId="0" applyNumberFormat="1" applyFont="1" applyFill="1" applyBorder="1" applyAlignment="1" applyProtection="1">
      <alignment horizontal="center"/>
      <protection locked="0"/>
    </xf>
    <xf numFmtId="168" fontId="7" fillId="4" borderId="0" xfId="0" applyNumberFormat="1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166" fontId="7" fillId="2" borderId="0" xfId="0" applyNumberFormat="1" applyFont="1" applyFill="1" applyBorder="1" applyAlignment="1" applyProtection="1">
      <alignment horizontal="center"/>
      <protection locked="0"/>
    </xf>
    <xf numFmtId="168" fontId="7" fillId="2" borderId="0" xfId="0" applyNumberFormat="1" applyFont="1" applyFill="1" applyBorder="1" applyProtection="1">
      <protection locked="0"/>
    </xf>
    <xf numFmtId="0" fontId="10" fillId="2" borderId="0" xfId="0" applyFont="1" applyFill="1" applyBorder="1" applyAlignment="1" applyProtection="1"/>
    <xf numFmtId="0" fontId="3" fillId="6" borderId="0" xfId="0" applyFont="1" applyFill="1" applyProtection="1"/>
    <xf numFmtId="0" fontId="3" fillId="2" borderId="0" xfId="0" applyFont="1" applyFill="1" applyProtection="1"/>
    <xf numFmtId="0" fontId="8" fillId="2" borderId="0" xfId="0" applyFont="1" applyFill="1" applyProtection="1"/>
    <xf numFmtId="0" fontId="12" fillId="2" borderId="0" xfId="0" applyFont="1" applyFill="1" applyBorder="1" applyProtection="1"/>
    <xf numFmtId="0" fontId="3" fillId="4" borderId="0" xfId="0" applyFont="1" applyFill="1" applyProtection="1"/>
    <xf numFmtId="0" fontId="0" fillId="2" borderId="0" xfId="0" applyFill="1" applyBorder="1" applyAlignment="1" applyProtection="1">
      <alignment horizontal="center"/>
    </xf>
    <xf numFmtId="166" fontId="5" fillId="2" borderId="0" xfId="0" applyNumberFormat="1" applyFont="1" applyFill="1" applyBorder="1" applyAlignment="1" applyProtection="1">
      <alignment horizontal="center"/>
    </xf>
    <xf numFmtId="0" fontId="0" fillId="7" borderId="0" xfId="0" applyFill="1" applyBorder="1" applyProtection="1"/>
    <xf numFmtId="0" fontId="0" fillId="7" borderId="0" xfId="0" applyFill="1" applyBorder="1" applyAlignment="1" applyProtection="1">
      <alignment horizontal="center"/>
    </xf>
    <xf numFmtId="166" fontId="5" fillId="7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0" fontId="7" fillId="4" borderId="0" xfId="0" applyFont="1" applyFill="1" applyBorder="1" applyAlignment="1" applyProtection="1">
      <alignment horizontal="center"/>
    </xf>
    <xf numFmtId="166" fontId="7" fillId="4" borderId="0" xfId="0" applyNumberFormat="1" applyFont="1" applyFill="1" applyBorder="1" applyAlignment="1" applyProtection="1">
      <alignment horizontal="center"/>
    </xf>
  </cellXfs>
  <cellStyles count="3">
    <cellStyle name="Komma" xfId="2" builtinId="3"/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8DB4E2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31752</xdr:colOff>
      <xdr:row>0</xdr:row>
      <xdr:rowOff>105833</xdr:rowOff>
    </xdr:from>
    <xdr:to>
      <xdr:col>9</xdr:col>
      <xdr:colOff>1755648</xdr:colOff>
      <xdr:row>3</xdr:row>
      <xdr:rowOff>126999</xdr:rowOff>
    </xdr:to>
    <xdr:pic>
      <xdr:nvPicPr>
        <xdr:cNvPr id="12" name="Billede 11" descr="Billedresultat for danish energy agency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335" y="105833"/>
          <a:ext cx="2866896" cy="994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"/>
  <sheetViews>
    <sheetView tabSelected="1" zoomScale="90" zoomScaleNormal="90" workbookViewId="0">
      <selection activeCell="J14" sqref="J14"/>
    </sheetView>
  </sheetViews>
  <sheetFormatPr defaultRowHeight="15" x14ac:dyDescent="0.25"/>
  <cols>
    <col min="1" max="1" width="2.5703125" style="65" customWidth="1"/>
    <col min="2" max="2" width="28.140625" style="65" customWidth="1"/>
    <col min="3" max="3" width="22" style="65" customWidth="1"/>
    <col min="4" max="4" width="13.85546875" style="65" customWidth="1"/>
    <col min="5" max="5" width="4.140625" style="65" customWidth="1"/>
    <col min="6" max="7" width="4.28515625" style="65" customWidth="1"/>
    <col min="8" max="8" width="25.7109375" style="65" customWidth="1"/>
    <col min="9" max="9" width="17.140625" style="65" customWidth="1"/>
    <col min="10" max="10" width="28.85546875" style="65" bestFit="1" customWidth="1"/>
    <col min="11" max="11" width="10.42578125" style="65" customWidth="1"/>
    <col min="12" max="13" width="4.28515625" style="65" customWidth="1"/>
    <col min="14" max="14" width="28.42578125" style="65" customWidth="1"/>
    <col min="15" max="15" width="12.85546875" style="65" customWidth="1"/>
    <col min="16" max="16" width="13.42578125" style="65" customWidth="1"/>
    <col min="17" max="18" width="9.140625" style="65"/>
    <col min="19" max="20" width="13.42578125" style="65" bestFit="1" customWidth="1"/>
    <col min="21" max="16384" width="9.140625" style="65"/>
  </cols>
  <sheetData>
    <row r="1" spans="1:30" ht="46.5" customHeight="1" x14ac:dyDescent="0.25">
      <c r="A1" s="31" t="s">
        <v>1</v>
      </c>
      <c r="B1" s="4"/>
    </row>
    <row r="2" spans="1:30" x14ac:dyDescent="0.25">
      <c r="B2" s="4" t="s">
        <v>2</v>
      </c>
    </row>
    <row r="3" spans="1:30" x14ac:dyDescent="0.25">
      <c r="B3" s="32" t="s">
        <v>3</v>
      </c>
    </row>
    <row r="4" spans="1:30" x14ac:dyDescent="0.25">
      <c r="C4" s="66"/>
    </row>
    <row r="5" spans="1:30" x14ac:dyDescent="0.25">
      <c r="C5" s="66"/>
    </row>
    <row r="6" spans="1:30" s="68" customFormat="1" ht="15.75" x14ac:dyDescent="0.25">
      <c r="A6" s="58" t="s">
        <v>12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30" x14ac:dyDescent="0.25">
      <c r="C7" s="66"/>
    </row>
    <row r="8" spans="1:30" x14ac:dyDescent="0.25">
      <c r="B8" s="42" t="s">
        <v>19</v>
      </c>
      <c r="C8" s="33"/>
      <c r="D8" s="4"/>
      <c r="E8" s="4"/>
      <c r="F8" s="4"/>
      <c r="G8" s="4"/>
    </row>
    <row r="9" spans="1:30" x14ac:dyDescent="0.25">
      <c r="B9" s="6" t="s">
        <v>8</v>
      </c>
      <c r="C9" s="7"/>
      <c r="D9" s="7"/>
      <c r="E9" s="7"/>
      <c r="F9" s="7"/>
      <c r="G9" s="7"/>
      <c r="H9" s="1">
        <v>1200</v>
      </c>
    </row>
    <row r="10" spans="1:30" x14ac:dyDescent="0.25">
      <c r="B10" s="14" t="s">
        <v>9</v>
      </c>
      <c r="C10" s="9"/>
      <c r="D10" s="37"/>
      <c r="E10" s="37"/>
      <c r="F10" s="9"/>
      <c r="G10" s="9"/>
      <c r="H10" s="2">
        <v>18000</v>
      </c>
      <c r="Y10" s="69"/>
      <c r="Z10" s="69"/>
      <c r="AA10" s="69"/>
      <c r="AB10" s="69"/>
      <c r="AC10" s="69"/>
      <c r="AD10" s="69"/>
    </row>
    <row r="11" spans="1:30" x14ac:dyDescent="0.25">
      <c r="B11" s="35" t="s">
        <v>10</v>
      </c>
      <c r="C11" s="12"/>
      <c r="D11" s="12"/>
      <c r="E11" s="12"/>
      <c r="F11" s="12"/>
      <c r="G11" s="12"/>
      <c r="H11" s="41">
        <v>30000</v>
      </c>
      <c r="Y11" s="69"/>
      <c r="Z11" s="69"/>
      <c r="AA11" s="69"/>
      <c r="AB11" s="69"/>
      <c r="AC11" s="69"/>
      <c r="AD11" s="69"/>
    </row>
    <row r="12" spans="1:30" x14ac:dyDescent="0.25">
      <c r="B12" s="5"/>
      <c r="C12" s="38"/>
      <c r="D12" s="39"/>
      <c r="E12" s="39"/>
      <c r="F12" s="5"/>
      <c r="G12" s="4"/>
      <c r="Y12" s="69"/>
      <c r="Z12" s="69"/>
      <c r="AA12" s="69"/>
      <c r="AB12" s="69"/>
      <c r="AC12" s="69"/>
      <c r="AD12" s="69"/>
    </row>
    <row r="13" spans="1:30" x14ac:dyDescent="0.25">
      <c r="B13" s="43" t="s">
        <v>31</v>
      </c>
      <c r="C13" s="38"/>
      <c r="D13" s="39"/>
      <c r="E13" s="39"/>
      <c r="F13" s="5"/>
      <c r="G13" s="4"/>
      <c r="Y13" s="69"/>
      <c r="Z13" s="69"/>
      <c r="AA13" s="69"/>
      <c r="AB13" s="69"/>
      <c r="AC13" s="69"/>
      <c r="AD13" s="69"/>
    </row>
    <row r="14" spans="1:30" x14ac:dyDescent="0.25">
      <c r="B14" s="6" t="s">
        <v>8</v>
      </c>
      <c r="C14" s="7"/>
      <c r="D14" s="7"/>
      <c r="E14" s="7"/>
      <c r="F14" s="7"/>
      <c r="G14" s="7"/>
      <c r="H14" s="1">
        <v>800</v>
      </c>
      <c r="Y14" s="69"/>
      <c r="Z14" s="69"/>
      <c r="AA14" s="69"/>
      <c r="AB14" s="69"/>
      <c r="AC14" s="69"/>
      <c r="AD14" s="69"/>
    </row>
    <row r="15" spans="1:30" x14ac:dyDescent="0.25">
      <c r="B15" s="14" t="s">
        <v>9</v>
      </c>
      <c r="C15" s="9"/>
      <c r="D15" s="37"/>
      <c r="E15" s="37"/>
      <c r="F15" s="9"/>
      <c r="G15" s="9"/>
      <c r="H15" s="2">
        <v>10000</v>
      </c>
      <c r="Y15" s="69"/>
      <c r="Z15" s="69"/>
      <c r="AA15" s="69"/>
      <c r="AB15" s="69"/>
      <c r="AC15" s="69"/>
      <c r="AD15" s="69"/>
    </row>
    <row r="16" spans="1:30" x14ac:dyDescent="0.25">
      <c r="B16" s="35" t="s">
        <v>10</v>
      </c>
      <c r="C16" s="12"/>
      <c r="D16" s="12"/>
      <c r="E16" s="12"/>
      <c r="F16" s="12"/>
      <c r="G16" s="12"/>
      <c r="H16" s="41">
        <v>25000</v>
      </c>
      <c r="Y16" s="69"/>
      <c r="Z16" s="69"/>
      <c r="AA16" s="69"/>
      <c r="AB16" s="69"/>
      <c r="AC16" s="69"/>
      <c r="AD16" s="69"/>
    </row>
    <row r="17" spans="1:30" x14ac:dyDescent="0.25">
      <c r="B17" s="5"/>
      <c r="C17" s="38"/>
      <c r="D17" s="39"/>
      <c r="E17" s="39"/>
      <c r="F17" s="5"/>
      <c r="G17" s="4"/>
      <c r="Y17" s="69"/>
      <c r="Z17" s="69"/>
      <c r="AA17" s="69"/>
      <c r="AB17" s="69"/>
      <c r="AC17" s="69"/>
      <c r="AD17" s="69"/>
    </row>
    <row r="18" spans="1:30" x14ac:dyDescent="0.25">
      <c r="B18" s="42" t="s">
        <v>15</v>
      </c>
      <c r="C18" s="40"/>
      <c r="D18" s="5"/>
      <c r="E18" s="5"/>
      <c r="F18" s="5"/>
      <c r="G18" s="5"/>
      <c r="H18" s="70"/>
      <c r="I18" s="71"/>
      <c r="J18" s="54" t="s">
        <v>21</v>
      </c>
      <c r="K18" s="55"/>
      <c r="Y18" s="69"/>
      <c r="Z18" s="69"/>
      <c r="AA18" s="69"/>
      <c r="AB18" s="69"/>
      <c r="AC18" s="69"/>
      <c r="AD18" s="69"/>
    </row>
    <row r="19" spans="1:30" x14ac:dyDescent="0.25">
      <c r="B19" s="45" t="s">
        <v>16</v>
      </c>
      <c r="C19" s="46"/>
      <c r="D19" s="47"/>
      <c r="E19" s="47"/>
      <c r="F19" s="7"/>
      <c r="G19" s="7"/>
      <c r="H19" s="48">
        <f>1+4*H14/H9</f>
        <v>3.6666666666666665</v>
      </c>
      <c r="I19" s="71"/>
      <c r="J19" s="14" t="s">
        <v>22</v>
      </c>
      <c r="K19" s="56" t="s">
        <v>25</v>
      </c>
      <c r="Y19" s="69"/>
      <c r="Z19" s="69"/>
      <c r="AA19" s="69"/>
      <c r="AB19" s="69"/>
      <c r="AC19" s="69"/>
      <c r="AD19" s="69"/>
    </row>
    <row r="20" spans="1:30" x14ac:dyDescent="0.25">
      <c r="B20" s="8" t="s">
        <v>17</v>
      </c>
      <c r="C20" s="44"/>
      <c r="D20" s="37"/>
      <c r="E20" s="37"/>
      <c r="F20" s="9"/>
      <c r="G20" s="9"/>
      <c r="H20" s="49">
        <f>1+4*H15/H10</f>
        <v>3.2222222222222223</v>
      </c>
      <c r="I20" s="71"/>
      <c r="J20" s="14" t="s">
        <v>23</v>
      </c>
      <c r="K20" s="56" t="s">
        <v>25</v>
      </c>
      <c r="Y20" s="69"/>
      <c r="Z20" s="69"/>
      <c r="AA20" s="69"/>
      <c r="AB20" s="69"/>
      <c r="AC20" s="69"/>
      <c r="AD20" s="69"/>
    </row>
    <row r="21" spans="1:30" x14ac:dyDescent="0.25">
      <c r="B21" s="10" t="s">
        <v>18</v>
      </c>
      <c r="C21" s="11"/>
      <c r="D21" s="12"/>
      <c r="E21" s="12"/>
      <c r="F21" s="12"/>
      <c r="G21" s="12"/>
      <c r="H21" s="50">
        <f>1+4*H16/H11</f>
        <v>4.3333333333333339</v>
      </c>
      <c r="I21" s="71"/>
      <c r="J21" s="53" t="s">
        <v>24</v>
      </c>
      <c r="K21" s="57" t="s">
        <v>25</v>
      </c>
      <c r="L21" s="72"/>
    </row>
    <row r="22" spans="1:30" x14ac:dyDescent="0.25">
      <c r="B22" s="51" t="s">
        <v>29</v>
      </c>
      <c r="C22" s="11"/>
      <c r="D22" s="12"/>
      <c r="E22" s="12"/>
      <c r="F22" s="12"/>
      <c r="G22" s="12"/>
      <c r="H22" s="13">
        <f>AVERAGE(H19:H21)</f>
        <v>3.7407407407407409</v>
      </c>
      <c r="I22" s="71"/>
      <c r="J22" s="73"/>
      <c r="K22" s="74"/>
      <c r="L22" s="72"/>
    </row>
    <row r="23" spans="1:30" x14ac:dyDescent="0.25">
      <c r="B23" s="4"/>
      <c r="C23" s="40"/>
      <c r="D23" s="5"/>
      <c r="E23" s="5"/>
      <c r="F23" s="5"/>
      <c r="G23" s="5"/>
      <c r="H23" s="70"/>
      <c r="I23" s="71"/>
      <c r="L23" s="72"/>
    </row>
    <row r="24" spans="1:30" x14ac:dyDescent="0.25">
      <c r="B24" s="42" t="s">
        <v>20</v>
      </c>
      <c r="C24" s="40"/>
      <c r="D24" s="5"/>
      <c r="E24" s="5"/>
      <c r="F24" s="5"/>
      <c r="G24" s="5"/>
      <c r="H24" s="70"/>
      <c r="I24" s="71"/>
      <c r="L24" s="72"/>
    </row>
    <row r="25" spans="1:30" ht="45" x14ac:dyDescent="0.25">
      <c r="B25" s="45" t="s">
        <v>16</v>
      </c>
      <c r="C25" s="46"/>
      <c r="D25" s="47"/>
      <c r="E25" s="47"/>
      <c r="F25" s="7"/>
      <c r="G25" s="7"/>
      <c r="H25" s="48">
        <f>5-4*(H9-H14)/(H14)</f>
        <v>3</v>
      </c>
      <c r="I25" s="71"/>
      <c r="J25" s="63" t="s">
        <v>30</v>
      </c>
      <c r="K25" s="64"/>
      <c r="L25" s="72"/>
    </row>
    <row r="26" spans="1:30" x14ac:dyDescent="0.25">
      <c r="B26" s="8" t="s">
        <v>17</v>
      </c>
      <c r="C26" s="44"/>
      <c r="D26" s="37"/>
      <c r="E26" s="37"/>
      <c r="F26" s="9"/>
      <c r="G26" s="9"/>
      <c r="H26" s="49">
        <f>5-4*(H10-H15)/(H15)</f>
        <v>1.7999999999999998</v>
      </c>
      <c r="I26" s="71"/>
      <c r="J26" s="14" t="s">
        <v>22</v>
      </c>
      <c r="K26" s="52">
        <f>H14*2</f>
        <v>1600</v>
      </c>
      <c r="L26" s="72"/>
    </row>
    <row r="27" spans="1:30" x14ac:dyDescent="0.25">
      <c r="B27" s="10" t="s">
        <v>18</v>
      </c>
      <c r="C27" s="11"/>
      <c r="D27" s="12"/>
      <c r="E27" s="12"/>
      <c r="F27" s="12"/>
      <c r="G27" s="12"/>
      <c r="H27" s="50">
        <f>5-4*(H11-H16)/(H16)</f>
        <v>4.2</v>
      </c>
      <c r="I27" s="71"/>
      <c r="J27" s="14" t="s">
        <v>23</v>
      </c>
      <c r="K27" s="52">
        <f>H15*2</f>
        <v>20000</v>
      </c>
      <c r="L27" s="72"/>
    </row>
    <row r="28" spans="1:30" x14ac:dyDescent="0.25">
      <c r="B28" s="27" t="s">
        <v>29</v>
      </c>
      <c r="C28" s="60"/>
      <c r="D28" s="61"/>
      <c r="E28" s="61"/>
      <c r="F28" s="61"/>
      <c r="G28" s="61"/>
      <c r="H28" s="62">
        <f>AVERAGE(H25:H27)</f>
        <v>3</v>
      </c>
      <c r="I28" s="71"/>
      <c r="J28" s="53" t="s">
        <v>24</v>
      </c>
      <c r="K28" s="36">
        <f>H16*2</f>
        <v>50000</v>
      </c>
      <c r="L28" s="72"/>
    </row>
    <row r="29" spans="1:30" x14ac:dyDescent="0.25">
      <c r="B29" s="87"/>
      <c r="C29" s="40"/>
      <c r="D29" s="5"/>
      <c r="E29" s="5"/>
      <c r="F29" s="5"/>
      <c r="G29" s="5"/>
      <c r="H29" s="70"/>
      <c r="I29" s="71"/>
      <c r="J29" s="73"/>
      <c r="K29" s="74"/>
      <c r="L29" s="72"/>
    </row>
    <row r="30" spans="1:30" x14ac:dyDescent="0.25">
      <c r="B30" s="87"/>
      <c r="C30" s="40"/>
      <c r="D30" s="5"/>
      <c r="E30" s="5"/>
      <c r="F30" s="5"/>
      <c r="G30" s="5"/>
      <c r="H30" s="70"/>
      <c r="I30" s="71"/>
      <c r="J30" s="73"/>
      <c r="K30" s="74"/>
      <c r="L30" s="72"/>
    </row>
    <row r="31" spans="1:30" s="68" customFormat="1" ht="15.75" x14ac:dyDescent="0.25">
      <c r="A31" s="59" t="s">
        <v>11</v>
      </c>
      <c r="B31" s="88"/>
      <c r="C31" s="88"/>
      <c r="D31" s="88"/>
      <c r="E31" s="88"/>
      <c r="F31" s="88"/>
      <c r="G31" s="88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30" s="68" customFormat="1" ht="14.25" customHeight="1" x14ac:dyDescent="0.3">
      <c r="A32" s="76"/>
      <c r="B32" s="89"/>
      <c r="C32" s="89"/>
      <c r="D32" s="89"/>
      <c r="E32" s="89"/>
      <c r="F32" s="89"/>
      <c r="G32" s="89"/>
    </row>
    <row r="33" spans="1:17" x14ac:dyDescent="0.25">
      <c r="B33" s="6"/>
      <c r="C33" s="7"/>
      <c r="D33" s="7"/>
      <c r="E33" s="7"/>
      <c r="F33" s="7"/>
      <c r="G33" s="7"/>
      <c r="H33" s="16" t="s">
        <v>14</v>
      </c>
    </row>
    <row r="34" spans="1:17" x14ac:dyDescent="0.25">
      <c r="B34" s="14" t="s">
        <v>4</v>
      </c>
      <c r="C34" s="9"/>
      <c r="D34" s="9"/>
      <c r="E34" s="9"/>
      <c r="F34" s="9"/>
      <c r="G34" s="9"/>
      <c r="H34" s="3">
        <v>4</v>
      </c>
    </row>
    <row r="35" spans="1:17" x14ac:dyDescent="0.25">
      <c r="B35" s="14" t="s">
        <v>5</v>
      </c>
      <c r="C35" s="9"/>
      <c r="D35" s="9"/>
      <c r="E35" s="9"/>
      <c r="F35" s="9"/>
      <c r="G35" s="9"/>
      <c r="H35" s="3">
        <v>3</v>
      </c>
    </row>
    <row r="36" spans="1:17" x14ac:dyDescent="0.25">
      <c r="B36" s="14" t="s">
        <v>6</v>
      </c>
      <c r="C36" s="9"/>
      <c r="D36" s="9"/>
      <c r="E36" s="9"/>
      <c r="F36" s="9"/>
      <c r="G36" s="9"/>
      <c r="H36" s="3">
        <v>2</v>
      </c>
    </row>
    <row r="37" spans="1:17" x14ac:dyDescent="0.25">
      <c r="B37" s="14" t="s">
        <v>7</v>
      </c>
      <c r="C37" s="9"/>
      <c r="D37" s="9"/>
      <c r="E37" s="9"/>
      <c r="F37" s="9"/>
      <c r="G37" s="9"/>
      <c r="H37" s="3">
        <v>5</v>
      </c>
    </row>
    <row r="38" spans="1:17" ht="15.75" x14ac:dyDescent="0.25">
      <c r="B38" s="15" t="s">
        <v>13</v>
      </c>
      <c r="C38" s="12"/>
      <c r="D38" s="12"/>
      <c r="E38" s="12"/>
      <c r="F38" s="12"/>
      <c r="G38" s="12"/>
      <c r="H38" s="17">
        <f>AVERAGE(H34:H37)</f>
        <v>3.5</v>
      </c>
    </row>
    <row r="39" spans="1:17" x14ac:dyDescent="0.25">
      <c r="B39" s="4"/>
      <c r="C39" s="90"/>
      <c r="D39" s="4"/>
      <c r="E39" s="4"/>
      <c r="F39" s="4"/>
      <c r="G39" s="4"/>
    </row>
    <row r="40" spans="1:17" ht="15.75" x14ac:dyDescent="0.25">
      <c r="B40" s="91"/>
      <c r="C40" s="91"/>
      <c r="D40" s="4"/>
      <c r="E40" s="4"/>
      <c r="F40" s="4"/>
      <c r="G40" s="4"/>
    </row>
    <row r="41" spans="1:17" s="68" customFormat="1" ht="18.75" x14ac:dyDescent="0.3">
      <c r="A41" s="58" t="s">
        <v>26</v>
      </c>
      <c r="B41" s="34"/>
      <c r="C41" s="92"/>
      <c r="D41" s="92"/>
      <c r="E41" s="92"/>
      <c r="F41" s="92"/>
      <c r="G41" s="92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x14ac:dyDescent="0.25">
      <c r="B42" s="4"/>
      <c r="C42" s="4"/>
      <c r="D42" s="4"/>
      <c r="E42" s="4"/>
      <c r="F42" s="4"/>
      <c r="G42" s="4"/>
    </row>
    <row r="43" spans="1:17" x14ac:dyDescent="0.25">
      <c r="B43" s="42" t="s">
        <v>15</v>
      </c>
      <c r="C43" s="4"/>
      <c r="D43" s="4"/>
      <c r="E43" s="4"/>
      <c r="F43" s="4"/>
      <c r="G43" s="4"/>
    </row>
    <row r="44" spans="1:17" x14ac:dyDescent="0.25">
      <c r="B44" s="18" t="s">
        <v>27</v>
      </c>
      <c r="C44" s="7"/>
      <c r="D44" s="7"/>
      <c r="E44" s="7"/>
      <c r="F44" s="7"/>
      <c r="G44" s="7"/>
      <c r="H44" s="19" t="s">
        <v>14</v>
      </c>
      <c r="I44" s="20" t="s">
        <v>32</v>
      </c>
    </row>
    <row r="45" spans="1:17" x14ac:dyDescent="0.25">
      <c r="B45" s="21" t="s">
        <v>12</v>
      </c>
      <c r="C45" s="9"/>
      <c r="D45" s="9"/>
      <c r="E45" s="9"/>
      <c r="F45" s="9"/>
      <c r="G45" s="9"/>
      <c r="H45" s="22">
        <f>H22</f>
        <v>3.7407407407407409</v>
      </c>
      <c r="I45" s="23">
        <f>0.4*H45</f>
        <v>1.4962962962962965</v>
      </c>
    </row>
    <row r="46" spans="1:17" x14ac:dyDescent="0.25">
      <c r="B46" s="14" t="s">
        <v>11</v>
      </c>
      <c r="C46" s="9"/>
      <c r="D46" s="9"/>
      <c r="E46" s="9"/>
      <c r="F46" s="9"/>
      <c r="G46" s="24"/>
      <c r="H46" s="25">
        <f>$H$38</f>
        <v>3.5</v>
      </c>
      <c r="I46" s="26">
        <f>0.6*H46</f>
        <v>2.1</v>
      </c>
    </row>
    <row r="47" spans="1:17" x14ac:dyDescent="0.25">
      <c r="B47" s="27" t="s">
        <v>0</v>
      </c>
      <c r="C47" s="28"/>
      <c r="D47" s="28"/>
      <c r="E47" s="28"/>
      <c r="F47" s="29"/>
      <c r="G47" s="28"/>
      <c r="H47" s="28"/>
      <c r="I47" s="30">
        <f>SUM(I45:I46)</f>
        <v>3.5962962962962965</v>
      </c>
    </row>
    <row r="48" spans="1:17" x14ac:dyDescent="0.25">
      <c r="B48" s="5"/>
      <c r="C48" s="93"/>
      <c r="D48" s="93"/>
      <c r="E48" s="93"/>
      <c r="F48" s="94"/>
      <c r="G48" s="93"/>
      <c r="H48" s="77"/>
      <c r="I48" s="69"/>
    </row>
    <row r="49" spans="1:17" x14ac:dyDescent="0.25">
      <c r="B49" s="42"/>
      <c r="C49" s="93"/>
      <c r="D49" s="93"/>
      <c r="E49" s="93"/>
      <c r="F49" s="94"/>
      <c r="G49" s="93"/>
      <c r="H49" s="77"/>
      <c r="I49" s="69"/>
    </row>
    <row r="50" spans="1:17" x14ac:dyDescent="0.25">
      <c r="B50" s="95"/>
      <c r="C50" s="96"/>
      <c r="D50" s="96"/>
      <c r="E50" s="96"/>
      <c r="F50" s="97"/>
      <c r="G50" s="96"/>
      <c r="H50" s="79"/>
      <c r="I50" s="78"/>
    </row>
    <row r="51" spans="1:17" x14ac:dyDescent="0.25">
      <c r="B51" s="5"/>
      <c r="C51" s="93"/>
      <c r="D51" s="93"/>
      <c r="E51" s="93"/>
      <c r="F51" s="94"/>
      <c r="G51" s="93"/>
      <c r="H51" s="77"/>
      <c r="I51" s="69"/>
    </row>
    <row r="52" spans="1:17" x14ac:dyDescent="0.25">
      <c r="B52" s="42" t="s">
        <v>20</v>
      </c>
      <c r="C52" s="4"/>
      <c r="D52" s="4"/>
      <c r="E52" s="4"/>
      <c r="F52" s="4"/>
      <c r="G52" s="4"/>
    </row>
    <row r="53" spans="1:17" x14ac:dyDescent="0.25">
      <c r="B53" s="18" t="s">
        <v>27</v>
      </c>
      <c r="C53" s="7"/>
      <c r="D53" s="7"/>
      <c r="E53" s="7"/>
      <c r="F53" s="7"/>
      <c r="G53" s="7"/>
      <c r="H53" s="19" t="s">
        <v>14</v>
      </c>
      <c r="I53" s="20" t="s">
        <v>32</v>
      </c>
    </row>
    <row r="54" spans="1:17" x14ac:dyDescent="0.25">
      <c r="B54" s="21" t="s">
        <v>12</v>
      </c>
      <c r="C54" s="9"/>
      <c r="D54" s="9"/>
      <c r="E54" s="9"/>
      <c r="F54" s="9"/>
      <c r="G54" s="9"/>
      <c r="H54" s="22">
        <f>H28</f>
        <v>3</v>
      </c>
      <c r="I54" s="23">
        <f>0.4*H54</f>
        <v>1.2000000000000002</v>
      </c>
    </row>
    <row r="55" spans="1:17" x14ac:dyDescent="0.25">
      <c r="B55" s="14" t="s">
        <v>11</v>
      </c>
      <c r="C55" s="9"/>
      <c r="D55" s="9"/>
      <c r="E55" s="9"/>
      <c r="F55" s="9"/>
      <c r="G55" s="24"/>
      <c r="H55" s="25">
        <f>$H$38</f>
        <v>3.5</v>
      </c>
      <c r="I55" s="26">
        <f>0.6*H55</f>
        <v>2.1</v>
      </c>
    </row>
    <row r="56" spans="1:17" x14ac:dyDescent="0.25">
      <c r="B56" s="27" t="s">
        <v>0</v>
      </c>
      <c r="C56" s="28"/>
      <c r="D56" s="28"/>
      <c r="E56" s="28"/>
      <c r="F56" s="29"/>
      <c r="G56" s="28"/>
      <c r="H56" s="28"/>
      <c r="I56" s="30">
        <f>SUM(I54:I55)</f>
        <v>3.3000000000000003</v>
      </c>
    </row>
    <row r="57" spans="1:17" x14ac:dyDescent="0.25">
      <c r="B57" s="5"/>
      <c r="C57" s="93"/>
      <c r="D57" s="93"/>
      <c r="E57" s="93"/>
      <c r="F57" s="94"/>
      <c r="G57" s="93"/>
      <c r="H57" s="77"/>
      <c r="I57" s="69"/>
    </row>
    <row r="58" spans="1:17" x14ac:dyDescent="0.25">
      <c r="B58" s="4"/>
      <c r="C58" s="4"/>
      <c r="D58" s="4"/>
      <c r="E58" s="4"/>
      <c r="F58" s="4"/>
      <c r="G58" s="4"/>
    </row>
    <row r="59" spans="1:17" x14ac:dyDescent="0.25">
      <c r="B59" s="5"/>
      <c r="C59" s="93"/>
      <c r="D59" s="93"/>
      <c r="E59" s="93"/>
      <c r="F59" s="94"/>
      <c r="G59" s="93"/>
      <c r="H59" s="77"/>
      <c r="I59" s="69"/>
    </row>
    <row r="60" spans="1:17" ht="18.75" x14ac:dyDescent="0.3">
      <c r="A60" s="34" t="s">
        <v>28</v>
      </c>
      <c r="B60" s="98"/>
      <c r="C60" s="99"/>
      <c r="D60" s="99"/>
      <c r="E60" s="99"/>
      <c r="F60" s="100"/>
      <c r="G60" s="99"/>
      <c r="H60" s="80"/>
      <c r="I60" s="81"/>
      <c r="J60" s="82"/>
      <c r="K60" s="82"/>
      <c r="L60" s="82"/>
      <c r="M60" s="82"/>
      <c r="N60" s="82"/>
      <c r="O60" s="82"/>
      <c r="P60" s="82"/>
      <c r="Q60" s="82"/>
    </row>
    <row r="61" spans="1:17" x14ac:dyDescent="0.25">
      <c r="B61" s="83"/>
      <c r="C61" s="84"/>
      <c r="D61" s="84"/>
      <c r="E61" s="84"/>
      <c r="F61" s="85"/>
      <c r="G61" s="84"/>
      <c r="H61" s="86"/>
      <c r="I61" s="69"/>
    </row>
    <row r="62" spans="1:17" x14ac:dyDescent="0.25">
      <c r="B62" s="83"/>
      <c r="C62" s="84"/>
      <c r="D62" s="84"/>
      <c r="E62" s="84"/>
      <c r="F62" s="85"/>
      <c r="G62" s="84"/>
      <c r="H62" s="86"/>
      <c r="I62" s="69"/>
    </row>
    <row r="63" spans="1:17" x14ac:dyDescent="0.25">
      <c r="B63" s="83"/>
      <c r="C63" s="84"/>
      <c r="D63" s="84"/>
      <c r="E63" s="84"/>
      <c r="F63" s="85"/>
      <c r="G63" s="84"/>
      <c r="H63" s="86"/>
      <c r="I63" s="69"/>
    </row>
    <row r="64" spans="1:17" x14ac:dyDescent="0.25">
      <c r="B64" s="69"/>
      <c r="C64" s="69"/>
      <c r="D64" s="69"/>
      <c r="E64" s="69"/>
      <c r="F64" s="69"/>
      <c r="G64" s="69"/>
      <c r="H64" s="69"/>
      <c r="I64" s="69"/>
    </row>
    <row r="65" spans="2:9" x14ac:dyDescent="0.25">
      <c r="B65" s="69"/>
      <c r="C65" s="69"/>
      <c r="D65" s="69"/>
      <c r="E65" s="69"/>
      <c r="F65" s="69"/>
      <c r="G65" s="69"/>
      <c r="H65" s="69"/>
      <c r="I65" s="69"/>
    </row>
  </sheetData>
  <sheetProtection password="C724" sheet="1" objects="1" scenarios="1"/>
  <sortState ref="B41:D45">
    <sortCondition ref="B41"/>
  </sortState>
  <pageMargins left="0.7" right="0.7" top="0.75" bottom="0.75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Evaluation</vt:lpstr>
    </vt:vector>
  </TitlesOfParts>
  <Company>Erhvervsstyrelsen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Johnson</dc:creator>
  <cp:lastModifiedBy>Andreas Panduro</cp:lastModifiedBy>
  <cp:lastPrinted>2017-02-10T14:47:35Z</cp:lastPrinted>
  <dcterms:created xsi:type="dcterms:W3CDTF">2015-03-31T06:21:30Z</dcterms:created>
  <dcterms:modified xsi:type="dcterms:W3CDTF">2017-06-02T11:29:03Z</dcterms:modified>
</cp:coreProperties>
</file>